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AVNA NAROČILA\JN\NMV\2019\NMV\G\7__4141_1_2019 2letnoVrhnika\Za objavo\"/>
    </mc:Choice>
  </mc:AlternateContent>
  <xr:revisionPtr revIDLastSave="0" documentId="13_ncr:1_{393064C3-8717-4FEB-B999-BC796BC698C4}" xr6:coauthVersionLast="45" xr6:coauthVersionMax="45" xr10:uidLastSave="{00000000-0000-0000-0000-000000000000}"/>
  <bookViews>
    <workbookView xWindow="-120" yWindow="-120" windowWidth="25440" windowHeight="15390" tabRatio="756" activeTab="1" xr2:uid="{00000000-000D-0000-FFFF-FFFF00000000}"/>
  </bookViews>
  <sheets>
    <sheet name="REKAPITULACIJA" sheetId="1" r:id="rId1"/>
    <sheet name="sklop 1" sheetId="2" r:id="rId2"/>
    <sheet name="sklop 2" sheetId="3" r:id="rId3"/>
    <sheet name="sklop 3" sheetId="4" r:id="rId4"/>
    <sheet name="sklop 4" sheetId="7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1" i="2" l="1"/>
  <c r="F91" i="2"/>
  <c r="F89" i="2"/>
  <c r="F54" i="2"/>
  <c r="F63" i="2"/>
  <c r="F38" i="7" l="1"/>
  <c r="F39" i="7"/>
  <c r="F70" i="2"/>
  <c r="D25" i="3"/>
  <c r="F29" i="3"/>
  <c r="F84" i="2" l="1"/>
  <c r="F83" i="2"/>
  <c r="F26" i="3" l="1"/>
  <c r="F62" i="2" l="1"/>
  <c r="F28" i="3" l="1"/>
  <c r="F25" i="3"/>
  <c r="F30" i="3" l="1"/>
  <c r="F66" i="7"/>
  <c r="F65" i="7"/>
  <c r="F33" i="7" l="1"/>
  <c r="F35" i="2" l="1"/>
  <c r="F33" i="2"/>
  <c r="F52" i="2"/>
  <c r="F36" i="4" l="1"/>
  <c r="F35" i="4"/>
  <c r="F34" i="4"/>
  <c r="F39" i="4"/>
  <c r="F38" i="4"/>
  <c r="F51" i="2" l="1"/>
  <c r="F53" i="2"/>
  <c r="F8" i="7" l="1"/>
  <c r="F8" i="4"/>
  <c r="F8" i="3"/>
  <c r="F8" i="2"/>
  <c r="B9" i="7" l="1"/>
  <c r="C8" i="7"/>
  <c r="C8" i="4"/>
  <c r="B9" i="4"/>
  <c r="B9" i="3"/>
  <c r="C8" i="3"/>
  <c r="C8" i="2"/>
  <c r="B9" i="2"/>
  <c r="F87" i="2" l="1"/>
  <c r="F49" i="2" l="1"/>
  <c r="F39" i="2"/>
  <c r="F29" i="7"/>
  <c r="F43" i="7"/>
  <c r="F42" i="7"/>
  <c r="F41" i="7"/>
  <c r="A41" i="3"/>
  <c r="A52" i="4"/>
  <c r="A79" i="7"/>
  <c r="A18" i="7"/>
  <c r="A16" i="7"/>
  <c r="A18" i="4"/>
  <c r="A16" i="4"/>
  <c r="A18" i="3"/>
  <c r="A16" i="3"/>
  <c r="F88" i="2"/>
  <c r="F86" i="2"/>
  <c r="F85" i="2"/>
  <c r="F82" i="2"/>
  <c r="F81" i="2"/>
  <c r="F80" i="2"/>
  <c r="F79" i="2"/>
  <c r="F78" i="2"/>
  <c r="F77" i="2"/>
  <c r="F37" i="2"/>
  <c r="F36" i="2"/>
  <c r="A102" i="2"/>
  <c r="A18" i="2"/>
  <c r="A16" i="2"/>
  <c r="F49" i="7"/>
  <c r="F46" i="7"/>
  <c r="F36" i="7"/>
  <c r="F31" i="7"/>
  <c r="F59" i="7"/>
  <c r="F64" i="7"/>
  <c r="F63" i="7"/>
  <c r="F62" i="7"/>
  <c r="F61" i="7"/>
  <c r="F60" i="7"/>
  <c r="F58" i="7"/>
  <c r="F57" i="7"/>
  <c r="F56" i="7"/>
  <c r="F55" i="7"/>
  <c r="F53" i="7"/>
  <c r="F52" i="7"/>
  <c r="F50" i="7"/>
  <c r="F47" i="7"/>
  <c r="F45" i="7"/>
  <c r="F37" i="7"/>
  <c r="F35" i="7"/>
  <c r="F32" i="7"/>
  <c r="F30" i="7"/>
  <c r="F28" i="7"/>
  <c r="F27" i="7"/>
  <c r="F26" i="7"/>
  <c r="F32" i="4"/>
  <c r="F31" i="4"/>
  <c r="F29" i="4"/>
  <c r="F28" i="4"/>
  <c r="F26" i="4"/>
  <c r="F25" i="4"/>
  <c r="F31" i="2"/>
  <c r="F61" i="2"/>
  <c r="F69" i="2"/>
  <c r="F60" i="2"/>
  <c r="F48" i="2"/>
  <c r="F47" i="2"/>
  <c r="F45" i="2"/>
  <c r="F44" i="2"/>
  <c r="F42" i="2"/>
  <c r="F41" i="2"/>
  <c r="F40" i="2"/>
  <c r="F38" i="2"/>
  <c r="F30" i="2"/>
  <c r="F29" i="2"/>
  <c r="F28" i="2"/>
  <c r="F67" i="7" l="1"/>
  <c r="E27" i="1" s="1"/>
  <c r="E25" i="1"/>
  <c r="F40" i="4"/>
  <c r="E26" i="1" s="1"/>
  <c r="E24" i="1" l="1"/>
  <c r="E28" i="1" s="1"/>
</calcChain>
</file>

<file path=xl/sharedStrings.xml><?xml version="1.0" encoding="utf-8"?>
<sst xmlns="http://schemas.openxmlformats.org/spreadsheetml/2006/main" count="329" uniqueCount="165">
  <si>
    <t>SKLOP</t>
  </si>
  <si>
    <t>Vrednost v € brez DDV</t>
  </si>
  <si>
    <t>SKUPAJ v € brez DDV</t>
  </si>
  <si>
    <t>Kraj in datum:</t>
  </si>
  <si>
    <t>Žig in podpis ponudnika:</t>
  </si>
  <si>
    <t xml:space="preserve">Ponudnik: </t>
  </si>
  <si>
    <t>PREDRAČUN št.:</t>
  </si>
  <si>
    <t>Zap. št.</t>
  </si>
  <si>
    <t>ME</t>
  </si>
  <si>
    <t>Količina*</t>
  </si>
  <si>
    <t>1.</t>
  </si>
  <si>
    <t>a) humus</t>
  </si>
  <si>
    <t>m3</t>
  </si>
  <si>
    <t>b) zemljina II-III. kategorije</t>
  </si>
  <si>
    <t>b) kamnina IV.-V. kategorije</t>
  </si>
  <si>
    <t>2.</t>
  </si>
  <si>
    <t>3.</t>
  </si>
  <si>
    <t>4.</t>
  </si>
  <si>
    <t>m2</t>
  </si>
  <si>
    <t>5.</t>
  </si>
  <si>
    <t>6.</t>
  </si>
  <si>
    <t>Strojno profiliranje cest z ureditvijo prečnega naklona z valjanjem (brez materiala)</t>
  </si>
  <si>
    <t>7.</t>
  </si>
  <si>
    <t>m1</t>
  </si>
  <si>
    <t>10.</t>
  </si>
  <si>
    <t>11.</t>
  </si>
  <si>
    <t>12.</t>
  </si>
  <si>
    <t>a) v dolžini do 10 m1</t>
  </si>
  <si>
    <t>b) v dolžini nad 10 m1</t>
  </si>
  <si>
    <t>Izdelava kamnito-betonske zložbe z betonomC25/30 do višine 150 cm in debeline do 50 cm, skupaj z izvedbo temeljev, izdelavo enostranskega opaža in polaganjem armature</t>
  </si>
  <si>
    <t>a) površine do 10 m2</t>
  </si>
  <si>
    <t>b) površine nad 10 m2</t>
  </si>
  <si>
    <t>Izdelava AB venca prereza do 0,15 m2 z betonom C25/30, skupaj z izdelavo dvostranskega opaža in polaganjem armature</t>
  </si>
  <si>
    <t>Ročno sekanje grmovja ob cestah z odvozom</t>
  </si>
  <si>
    <t>ura</t>
  </si>
  <si>
    <t>PK delavec</t>
  </si>
  <si>
    <t>KV delavec</t>
  </si>
  <si>
    <t>kamion kiper, nosilnosti do 15 t</t>
  </si>
  <si>
    <t>kamion kiper, nosilnosti nad 15 t</t>
  </si>
  <si>
    <t>greder moči nad 80 kw</t>
  </si>
  <si>
    <t>kos</t>
  </si>
  <si>
    <t>A</t>
  </si>
  <si>
    <t>Vzdrževanje cest in javnih površin</t>
  </si>
  <si>
    <t>C</t>
  </si>
  <si>
    <t>Čiščenje in vzdrževanje meteornih sistemov</t>
  </si>
  <si>
    <t>Čiščenje cest in javnih površin</t>
  </si>
  <si>
    <t>SKUPAJ A v € brez DDV</t>
  </si>
  <si>
    <t>SKUPAJ B v € brez DDV</t>
  </si>
  <si>
    <t>SKUPAJ C v € brez DDV</t>
  </si>
  <si>
    <t>Ponudbeni predračun za SKLOP 1:</t>
  </si>
  <si>
    <t>B</t>
  </si>
  <si>
    <t>Strojni odkop odvodnih jarkov 0,25 m3/m1 z nalaganjem in odvozom</t>
  </si>
  <si>
    <t>a) bela barva</t>
  </si>
  <si>
    <t>b) rumena barva</t>
  </si>
  <si>
    <t>b) rumena ali modra barva</t>
  </si>
  <si>
    <t>a) do širine 12 cm</t>
  </si>
  <si>
    <t>b) m2</t>
  </si>
  <si>
    <t>valjar vibracijski do 4 t</t>
  </si>
  <si>
    <t>Barvanje talnih označb, napisov in simbolov z belo ali rumeno barvo, kompletno z odsevnim posipom, deb. nanosa 250 mikronov (prečna črta, puščica, prehod za pešce, avtobusno postajališče, ipd.)</t>
  </si>
  <si>
    <t>Barvanje večbarvnih talnih označb in simbolov, kompletno z odsevnim posipom, deb. nanosa 250 mikronov (cona 30, omejitev hitrosti, ipd.)</t>
  </si>
  <si>
    <t xml:space="preserve">Barvanje črt širine 12 cm, komplet z odsevnim posipom, deb. nanosa 250 mikronov (ločne, robne in opozorilne črte, ipd.) </t>
  </si>
  <si>
    <t>Barvanje talnih označb in črt širine 10 cm, kompletno z odsevnim posipom, deb. nanosa 250 mikronov (ločne, robne in opozorilne črte, parkirni prostori, označbe, ipd.)</t>
  </si>
  <si>
    <t>Ponudbeni predračun za SKLOP 2:</t>
  </si>
  <si>
    <t>Odstranitev obstoječe talne signalizacije, skupaj z nalaganjem in odvozom odpadnega materiala</t>
  </si>
  <si>
    <t>Postavka dela</t>
  </si>
  <si>
    <t>Cena/ME v € brez DDV</t>
  </si>
  <si>
    <t>Rušenje asfaltnih vozišč v deb. do 9 cm z rezanjem na stikih, z nalaganjem in odvozom</t>
  </si>
  <si>
    <t>Strojno rezanje bankin z nalaganjem in odvozom</t>
  </si>
  <si>
    <t xml:space="preserve">*Ocenjeni obsegi storitev so zgolj informativnega značaja in bodo pomagali naročniku pri objektivnem </t>
  </si>
  <si>
    <t xml:space="preserve">ocenjevanju ponudb. Naročnik se s tem javnim naročilom ne zavezuje, da bo v času trajanja okvirnega </t>
  </si>
  <si>
    <t>sporazuma naročil navedene storitve v navedenem obsegu.</t>
  </si>
  <si>
    <t>Vzdrževanje zelenih površin</t>
  </si>
  <si>
    <t>Barvanje talne prometne signalizacije – občina VRHNIKA</t>
  </si>
  <si>
    <t>Ponudbeni predračun za SKLOP 4:</t>
  </si>
  <si>
    <t>a) enoletnic 10 kosov na korito (begonje, salvije, tagetes, alteraneta, alisum ali enakovredno)</t>
  </si>
  <si>
    <t>a) žive meje obojestransko</t>
  </si>
  <si>
    <t>b) korit</t>
  </si>
  <si>
    <t>c) gredic</t>
  </si>
  <si>
    <t>Zalivanje z lastno vodo</t>
  </si>
  <si>
    <t>a) korita</t>
  </si>
  <si>
    <t>b) gredice</t>
  </si>
  <si>
    <t>a) do višine 5,00 m</t>
  </si>
  <si>
    <t>b) nad višino 5,00 m</t>
  </si>
  <si>
    <t>c) grmovnic</t>
  </si>
  <si>
    <t>Odstranitev in hramba klopi v zimskem času, ter ponovna postavitev po koncu zime</t>
  </si>
  <si>
    <t>prevoz kombi</t>
  </si>
  <si>
    <t>Pomoč pri vzdrževanju cest in javnih površin</t>
  </si>
  <si>
    <t>Dosip bankin ob asfaltnih cestah z dolomitnim peskom 0-16, v deb. 5 cm s planiranjem in valjanjem</t>
  </si>
  <si>
    <t>Ročno krpanje udarnih jam z dobavo materiala in dosipom v deb. 5-10 cm in valjanjem</t>
  </si>
  <si>
    <t>Polaganje geotekstila (200 g)</t>
  </si>
  <si>
    <t>Izdelava nasipov deb. nad 10 cm s strojnim planiranjem in utrjevanjem v plasteh do primerne trdnosti</t>
  </si>
  <si>
    <t>Izdelava nasipov deb. nad 10 cm z ročnim planiranjem in utrjevanjem v plasteh do primerne trdnosti</t>
  </si>
  <si>
    <t>Strojno profiliranje cest z dosipom materiala v deb. 5 cm in valjanjem</t>
  </si>
  <si>
    <t>SKUPAJ D v € brez DDV</t>
  </si>
  <si>
    <t>SKUPAJ A,B,C,D v € brez DDV</t>
  </si>
  <si>
    <t>D</t>
  </si>
  <si>
    <t>Dela po dejanskih stroških</t>
  </si>
  <si>
    <t>Strojni odkop terena z nalaganjem in odvozom (brez plačila deponije)</t>
  </si>
  <si>
    <t>Dobava in menjava naslona klopi</t>
  </si>
  <si>
    <t>Pleskanje celotne klopi; z morebitnimi pritrditvami desk in ostalimi manjšimi popravili</t>
  </si>
  <si>
    <t>Zatiranje plevela na kockah, tlakovcih in ostalih javnih površinah; škropljenje s fitofarmacevtskimi sredstvi</t>
  </si>
  <si>
    <t>a) premera do 30 cm</t>
  </si>
  <si>
    <t>b) premera nad 30 cm in do 90 cm</t>
  </si>
  <si>
    <t>Delno obrezovanje dreves in grmovnic; z odvozom odpadnega materiala na deponijo</t>
  </si>
  <si>
    <t>Celotno obrezovanje dreves in grmovnic; z odvozom odpadnega materiala na deponijo</t>
  </si>
  <si>
    <t>Grabljenje in pometanje listja na javnih površinah; kompletno z nalaganjem in odvozom na deponijo</t>
  </si>
  <si>
    <t>Odstranitev dreves in grmovnic; kompletno z odstranitvijo panja, dovozom zemlje, zasipom jame in planiranjem</t>
  </si>
  <si>
    <t>b) zasaditev čebulnic v korito (10 kosov tulipanov višine 30-40 cm ali 7 kosov narcis ali enakovredno)</t>
  </si>
  <si>
    <t>c) enoletnic v gredice (20 kosov/m2; begonje, salvije, tagetes, alteraneta, alisum ali enakovredno)</t>
  </si>
  <si>
    <t>Sejanje trave; kompletno s pripravo podlage, dobavo semena in gnojila</t>
  </si>
  <si>
    <t>Okopavanje; z nalaganjem in odvozom odpada</t>
  </si>
  <si>
    <t>Dobava in zasaditev; z odstranitvijo starih rastlin, dodajanjem zemlje in gnojil, odvozom odpada</t>
  </si>
  <si>
    <t>Košnja trave na zelenicah; grabljenje trave z nalaganjem in odvozom</t>
  </si>
  <si>
    <t>Pomoč pri vzdrževanju cest in javnih površin – občina Vrhnika</t>
  </si>
  <si>
    <t>Izvedba finega planuma ceste pred asfaltiranjem z minimalnim dosipom tampona 0-16</t>
  </si>
  <si>
    <t>Humusiranje brežin v debelini 20 cm z dobavo humusa in grobim planiranjem</t>
  </si>
  <si>
    <t>NAZIV</t>
  </si>
  <si>
    <t>REKAPITULACIJA: Letno vzdrževanje cest in ostalih javnih površin v Občini Vrhnika</t>
  </si>
  <si>
    <t xml:space="preserve">Datum: </t>
  </si>
  <si>
    <t>Interna številka javnega naročila:</t>
  </si>
  <si>
    <t xml:space="preserve">Interna številka javnega naročila: </t>
  </si>
  <si>
    <t>Datum:</t>
  </si>
  <si>
    <t>Vzdrževanje zelenih površin – občina Vrhnika</t>
  </si>
  <si>
    <t>b) delavec KV</t>
  </si>
  <si>
    <t>Izdelava debeloslojnih talnih označb s hladno plastiko v beli barvi deb. od 3 do 5 mm</t>
  </si>
  <si>
    <t>a) do širine 15 mm</t>
  </si>
  <si>
    <t>Izdelava debeloslojnih talnih označb s hladno plastiko v beli barvi deb. od 5 do 7 mm - zvočne ovire širine 40 cm</t>
  </si>
  <si>
    <t xml:space="preserve">Ocenjeni obsegi storitev so zgolj informativnega značaja in bodo pomagali naročniku pri objektivnem </t>
  </si>
  <si>
    <t>Količina**</t>
  </si>
  <si>
    <t>a) z materialom iz kamnoloma</t>
  </si>
  <si>
    <t>c) kombi brez voznika</t>
  </si>
  <si>
    <t>d) kamion</t>
  </si>
  <si>
    <t>Dobava in menjava letev sedala klopi</t>
  </si>
  <si>
    <t>Košnja plevela in trave ob živi meji, obojestransko; grabljenje oz. pometanje z nalaganjem in odvozom</t>
  </si>
  <si>
    <r>
      <t>Dobava in zasaditev sadik žive meje (</t>
    </r>
    <r>
      <rPr>
        <b/>
        <sz val="10"/>
        <color theme="1"/>
        <rFont val="Arial"/>
        <family val="2"/>
        <charset val="238"/>
      </rPr>
      <t>Liguster, dvoletna sadika, razvejana</t>
    </r>
    <r>
      <rPr>
        <sz val="10"/>
        <color theme="1"/>
        <rFont val="Arial"/>
        <family val="2"/>
        <charset val="238"/>
      </rPr>
      <t>); z odstranitvijo stare žive meje, dodajanjem zemlje in gnojil, odvozom odpada</t>
    </r>
  </si>
  <si>
    <t>Obrezovanje žive meje; s pometanjem, nalaganjem in odvozom odpada</t>
  </si>
  <si>
    <t>Pletje (odstranjevanje plevelov); z nalaganjem in odvozom odpada</t>
  </si>
  <si>
    <t>Mesečni odvoz ostankov listja in vej v manjših kupih, ki jih pripravi naročnik - pometač JP KPV, d.o.o.; max. 2 x mesečno; nakladanje in odvoz (merjeno naloženo na kesonu v razsutem stanju)</t>
  </si>
  <si>
    <t>*Strošek deponije vsega odpada iz zelenih površin je na strani izvajalca, izbranega ponudnika.</t>
  </si>
  <si>
    <t>Čiščenje izpustov iz muld in bankin z nalaganjem in odvozom</t>
  </si>
  <si>
    <t>Strojno čiščenje in ročna izdelava naravnih usedalnikov z nalaganjem in odvozom (do 3 m3)</t>
  </si>
  <si>
    <t>Košnja trave na bankinah in brežinah – Vrhnika z okolico, območje Podlipe, Zaplane in Pokojišča</t>
  </si>
  <si>
    <t>bager do 4 - 7 t</t>
  </si>
  <si>
    <t>bager od 7-10 t</t>
  </si>
  <si>
    <t>valjar vibracijski nad 5 t</t>
  </si>
  <si>
    <t xml:space="preserve">kombi z voznikom </t>
  </si>
  <si>
    <t>bager do 4 - 7 t s kladivom</t>
  </si>
  <si>
    <t>bager od 7-10 t s kladivom</t>
  </si>
  <si>
    <t xml:space="preserve">delavec </t>
  </si>
  <si>
    <t>traktor s prikolico nosilnosti nad 5 t</t>
  </si>
  <si>
    <t>Pometanje zaprih cest (pometač) - upoštevana prisotnost pomočnika, z odvozom materiala na KPV</t>
  </si>
  <si>
    <t>Odvoz odpadkov trave in grmovja po košnji, kjer se odvoz posebej naroči</t>
  </si>
  <si>
    <t>Košnja trave in manjšega grmovja ročno z motorno koso, na površinah kjer strojna košnja ni možna</t>
  </si>
  <si>
    <t>Košnja trave in grmovja strojno na cestnih bankinah širine od 1,00 m do 3,00 m, na cestnih brežinah do 4,00 m in do dna obcestnih jarkov do 4,00 m</t>
  </si>
  <si>
    <t>8.</t>
  </si>
  <si>
    <t>9.</t>
  </si>
  <si>
    <t>Strojno pometanje odprtih cest</t>
  </si>
  <si>
    <t>d) visokih plevelov v živi meji</t>
  </si>
  <si>
    <t>e) visokih plevelov v živi meji</t>
  </si>
  <si>
    <t>Košnja trave na bankinah in brežinah: Vrhnika z okolico,  območje Podlipe, Zaplane in Pokojišča</t>
  </si>
  <si>
    <t>Barvanje talne prometne signalizacije</t>
  </si>
  <si>
    <t xml:space="preserve">od 1. 1. 2020 do 31. 12. 2021 </t>
  </si>
  <si>
    <t>Priloga 1A</t>
  </si>
  <si>
    <t>4141-1/2019</t>
  </si>
  <si>
    <t>Ponudbeni predračun za SKLOP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</si>
</sst>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1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 indent="1"/>
    </xf>
    <xf numFmtId="164" fontId="4" fillId="0" borderId="0" xfId="0" applyNumberFormat="1" applyFont="1" applyAlignment="1">
      <alignment horizontal="right" indent="1"/>
    </xf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 indent="1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4" fontId="4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 inden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 indent="1"/>
    </xf>
    <xf numFmtId="0" fontId="4" fillId="2" borderId="5" xfId="0" applyFont="1" applyFill="1" applyBorder="1"/>
    <xf numFmtId="0" fontId="6" fillId="0" borderId="0" xfId="0" applyFont="1"/>
    <xf numFmtId="0" fontId="4" fillId="0" borderId="0" xfId="0" applyFont="1" applyFill="1" applyBorder="1" applyAlignment="1">
      <alignment horizontal="center" vertical="top" wrapText="1"/>
    </xf>
    <xf numFmtId="164" fontId="4" fillId="0" borderId="5" xfId="0" applyNumberFormat="1" applyFont="1" applyBorder="1" applyAlignment="1" applyProtection="1">
      <alignment horizontal="right" indent="1"/>
      <protection locked="0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4" fontId="4" fillId="0" borderId="0" xfId="0" applyNumberFormat="1" applyFont="1" applyFill="1" applyBorder="1" applyAlignment="1" applyProtection="1">
      <alignment horizontal="right" inden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Alignment="1" applyProtection="1">
      <alignment horizontal="right" indent="1"/>
    </xf>
    <xf numFmtId="164" fontId="4" fillId="0" borderId="0" xfId="0" applyNumberFormat="1" applyFont="1" applyAlignment="1" applyProtection="1">
      <alignment horizontal="right" indent="1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top"/>
    </xf>
    <xf numFmtId="0" fontId="4" fillId="0" borderId="8" xfId="0" applyFont="1" applyBorder="1" applyAlignment="1" applyProtection="1">
      <alignment vertical="top"/>
    </xf>
    <xf numFmtId="0" fontId="4" fillId="0" borderId="8" xfId="0" applyFont="1" applyBorder="1" applyAlignment="1" applyProtection="1">
      <alignment vertical="top" wrapText="1"/>
    </xf>
    <xf numFmtId="4" fontId="4" fillId="0" borderId="8" xfId="0" applyNumberFormat="1" applyFont="1" applyBorder="1" applyAlignment="1" applyProtection="1">
      <alignment horizontal="right" indent="1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4" fontId="4" fillId="0" borderId="9" xfId="0" applyNumberFormat="1" applyFont="1" applyBorder="1" applyAlignment="1" applyProtection="1">
      <alignment horizontal="right" indent="1"/>
    </xf>
    <xf numFmtId="164" fontId="4" fillId="0" borderId="9" xfId="0" applyNumberFormat="1" applyFont="1" applyBorder="1" applyAlignment="1" applyProtection="1">
      <alignment horizontal="right" indent="1"/>
    </xf>
    <xf numFmtId="0" fontId="5" fillId="0" borderId="0" xfId="0" applyFont="1" applyAlignment="1" applyProtection="1">
      <alignment horizontal="right" vertical="top" wrapText="1"/>
    </xf>
    <xf numFmtId="164" fontId="5" fillId="0" borderId="0" xfId="0" applyNumberFormat="1" applyFont="1" applyAlignment="1" applyProtection="1">
      <alignment horizontal="right" indent="1"/>
    </xf>
    <xf numFmtId="4" fontId="5" fillId="0" borderId="0" xfId="0" applyNumberFormat="1" applyFont="1" applyAlignment="1" applyProtection="1">
      <alignment horizontal="right" indent="1"/>
    </xf>
    <xf numFmtId="0" fontId="5" fillId="0" borderId="0" xfId="0" applyFont="1" applyProtection="1"/>
    <xf numFmtId="4" fontId="5" fillId="0" borderId="3" xfId="0" applyNumberFormat="1" applyFont="1" applyBorder="1" applyAlignment="1" applyProtection="1">
      <alignment horizontal="right" indent="1"/>
    </xf>
    <xf numFmtId="0" fontId="4" fillId="0" borderId="6" xfId="0" applyFont="1" applyBorder="1" applyAlignment="1" applyProtection="1">
      <alignment vertical="top"/>
    </xf>
    <xf numFmtId="4" fontId="5" fillId="0" borderId="2" xfId="0" applyNumberFormat="1" applyFont="1" applyBorder="1" applyAlignment="1" applyProtection="1">
      <alignment horizontal="right" indent="1"/>
    </xf>
    <xf numFmtId="0" fontId="5" fillId="0" borderId="0" xfId="0" applyFont="1" applyBorder="1" applyProtection="1"/>
    <xf numFmtId="4" fontId="5" fillId="0" borderId="0" xfId="0" applyNumberFormat="1" applyFont="1" applyBorder="1" applyAlignment="1" applyProtection="1">
      <alignment horizontal="right" indent="1"/>
    </xf>
    <xf numFmtId="0" fontId="4" fillId="0" borderId="7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4" fontId="4" fillId="0" borderId="5" xfId="0" applyNumberFormat="1" applyFont="1" applyBorder="1" applyAlignment="1" applyProtection="1">
      <alignment horizontal="right" indent="1"/>
    </xf>
    <xf numFmtId="0" fontId="5" fillId="0" borderId="5" xfId="0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/>
    </xf>
    <xf numFmtId="0" fontId="4" fillId="0" borderId="5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vertical="top"/>
    </xf>
    <xf numFmtId="0" fontId="5" fillId="0" borderId="2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</xf>
    <xf numFmtId="4" fontId="4" fillId="0" borderId="10" xfId="0" applyNumberFormat="1" applyFont="1" applyBorder="1" applyAlignment="1" applyProtection="1">
      <alignment horizontal="center" vertical="center"/>
    </xf>
    <xf numFmtId="0" fontId="4" fillId="2" borderId="5" xfId="0" applyFont="1" applyFill="1" applyBorder="1" applyProtection="1"/>
    <xf numFmtId="14" fontId="4" fillId="0" borderId="0" xfId="0" applyNumberFormat="1" applyFont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4" fontId="4" fillId="0" borderId="0" xfId="0" applyNumberFormat="1" applyFont="1" applyAlignment="1" applyProtection="1">
      <alignment horizontal="right" inden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4" fontId="4" fillId="0" borderId="8" xfId="0" applyNumberFormat="1" applyFont="1" applyBorder="1" applyAlignment="1" applyProtection="1">
      <alignment horizontal="right" inden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4" fontId="4" fillId="0" borderId="9" xfId="0" applyNumberFormat="1" applyFont="1" applyBorder="1" applyAlignment="1" applyProtection="1">
      <alignment horizontal="right" indent="1"/>
      <protection locked="0"/>
    </xf>
    <xf numFmtId="0" fontId="4" fillId="0" borderId="0" xfId="0" applyFont="1" applyFill="1" applyBorder="1" applyProtection="1"/>
    <xf numFmtId="0" fontId="5" fillId="0" borderId="0" xfId="0" applyFont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vertical="top"/>
    </xf>
    <xf numFmtId="164" fontId="5" fillId="0" borderId="5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Alignment="1" applyProtection="1">
      <alignment horizontal="right" vertical="center"/>
    </xf>
    <xf numFmtId="164" fontId="4" fillId="0" borderId="0" xfId="0" applyNumberFormat="1" applyFont="1" applyAlignment="1" applyProtection="1">
      <alignment horizontal="right" vertical="center"/>
    </xf>
    <xf numFmtId="0" fontId="1" fillId="0" borderId="0" xfId="1" applyFont="1" applyAlignment="1" applyProtection="1">
      <alignment vertical="top"/>
    </xf>
    <xf numFmtId="4" fontId="5" fillId="0" borderId="0" xfId="0" applyNumberFormat="1" applyFont="1" applyAlignment="1" applyProtection="1">
      <alignment horizontal="right" vertical="center"/>
    </xf>
    <xf numFmtId="164" fontId="5" fillId="0" borderId="0" xfId="0" applyNumberFormat="1" applyFont="1" applyAlignment="1" applyProtection="1">
      <alignment horizontal="right" vertical="center"/>
    </xf>
    <xf numFmtId="0" fontId="4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>
      <alignment horizontal="right" indent="1"/>
    </xf>
    <xf numFmtId="0" fontId="6" fillId="0" borderId="0" xfId="0" applyFont="1" applyProtection="1"/>
    <xf numFmtId="4" fontId="5" fillId="0" borderId="3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Alignment="1" applyProtection="1"/>
    <xf numFmtId="0" fontId="5" fillId="0" borderId="0" xfId="0" applyFont="1" applyFill="1" applyBorder="1" applyProtection="1"/>
    <xf numFmtId="0" fontId="7" fillId="0" borderId="0" xfId="0" applyFont="1" applyProtection="1"/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 wrapText="1"/>
    </xf>
    <xf numFmtId="1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</xf>
    <xf numFmtId="4" fontId="4" fillId="0" borderId="5" xfId="0" applyNumberFormat="1" applyFont="1" applyFill="1" applyBorder="1" applyAlignment="1" applyProtection="1">
      <alignment horizontal="right"/>
    </xf>
    <xf numFmtId="0" fontId="4" fillId="0" borderId="6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4" fontId="4" fillId="0" borderId="2" xfId="0" applyNumberFormat="1" applyFont="1" applyBorder="1" applyAlignment="1" applyProtection="1">
      <alignment horizontal="right" indent="1"/>
    </xf>
    <xf numFmtId="4" fontId="4" fillId="0" borderId="3" xfId="0" applyNumberFormat="1" applyFont="1" applyBorder="1" applyAlignment="1" applyProtection="1">
      <alignment horizontal="right" indent="1"/>
    </xf>
    <xf numFmtId="4" fontId="4" fillId="0" borderId="6" xfId="0" applyNumberFormat="1" applyFont="1" applyBorder="1" applyAlignment="1" applyProtection="1">
      <alignment horizontal="right" indent="1"/>
    </xf>
    <xf numFmtId="164" fontId="4" fillId="0" borderId="6" xfId="0" applyNumberFormat="1" applyFont="1" applyBorder="1" applyAlignment="1" applyProtection="1">
      <alignment horizontal="right" indent="1"/>
      <protection locked="0"/>
    </xf>
    <xf numFmtId="4" fontId="4" fillId="0" borderId="1" xfId="0" applyNumberFormat="1" applyFont="1" applyBorder="1" applyAlignment="1" applyProtection="1">
      <alignment horizontal="right" indent="1"/>
    </xf>
    <xf numFmtId="4" fontId="5" fillId="0" borderId="3" xfId="0" applyNumberFormat="1" applyFont="1" applyBorder="1" applyAlignment="1" applyProtection="1">
      <alignment horizontal="right" vertical="center" indent="1"/>
    </xf>
    <xf numFmtId="0" fontId="4" fillId="0" borderId="2" xfId="0" applyFont="1" applyBorder="1" applyAlignment="1" applyProtection="1">
      <alignment vertical="top" wrapText="1"/>
    </xf>
    <xf numFmtId="4" fontId="4" fillId="0" borderId="2" xfId="0" applyNumberFormat="1" applyFont="1" applyBorder="1" applyAlignment="1" applyProtection="1">
      <alignment horizontal="right" vertical="center" indent="1"/>
    </xf>
    <xf numFmtId="4" fontId="4" fillId="0" borderId="3" xfId="0" applyNumberFormat="1" applyFont="1" applyBorder="1" applyAlignment="1" applyProtection="1">
      <alignment horizontal="right" vertical="center" indent="1"/>
    </xf>
    <xf numFmtId="4" fontId="4" fillId="0" borderId="5" xfId="0" applyNumberFormat="1" applyFont="1" applyBorder="1" applyAlignment="1" applyProtection="1">
      <alignment horizontal="right" vertical="center" indent="1"/>
    </xf>
    <xf numFmtId="164" fontId="4" fillId="0" borderId="5" xfId="0" applyNumberFormat="1" applyFont="1" applyBorder="1" applyAlignment="1" applyProtection="1">
      <alignment horizontal="right" vertical="center" indent="1"/>
      <protection locked="0"/>
    </xf>
    <xf numFmtId="4" fontId="4" fillId="0" borderId="1" xfId="0" applyNumberFormat="1" applyFont="1" applyBorder="1" applyAlignment="1" applyProtection="1">
      <alignment horizontal="right" vertical="center" indent="1"/>
    </xf>
    <xf numFmtId="164" fontId="4" fillId="0" borderId="1" xfId="0" applyNumberFormat="1" applyFont="1" applyBorder="1" applyAlignment="1" applyProtection="1">
      <alignment horizontal="right" vertical="center" indent="1"/>
      <protection locked="0"/>
    </xf>
    <xf numFmtId="4" fontId="4" fillId="0" borderId="5" xfId="0" applyNumberFormat="1" applyFont="1" applyFill="1" applyBorder="1" applyAlignment="1" applyProtection="1">
      <alignment horizontal="right" indent="1"/>
    </xf>
    <xf numFmtId="164" fontId="4" fillId="0" borderId="5" xfId="0" applyNumberFormat="1" applyFont="1" applyFill="1" applyBorder="1" applyAlignment="1" applyProtection="1">
      <alignment horizontal="right" indent="1"/>
      <protection locked="0"/>
    </xf>
    <xf numFmtId="4" fontId="5" fillId="0" borderId="2" xfId="0" applyNumberFormat="1" applyFont="1" applyBorder="1" applyAlignment="1" applyProtection="1">
      <alignment horizontal="right" vertical="center" indent="1"/>
    </xf>
    <xf numFmtId="0" fontId="8" fillId="0" borderId="7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14" fontId="4" fillId="0" borderId="0" xfId="0" applyNumberFormat="1" applyFont="1" applyAlignment="1" applyProtection="1">
      <alignment horizontal="left" vertical="center"/>
    </xf>
    <xf numFmtId="14" fontId="4" fillId="0" borderId="0" xfId="0" applyNumberFormat="1" applyFont="1" applyAlignment="1" applyProtection="1">
      <alignment horizontal="left" vertical="top" wrapText="1"/>
    </xf>
    <xf numFmtId="164" fontId="5" fillId="0" borderId="2" xfId="0" applyNumberFormat="1" applyFont="1" applyBorder="1" applyAlignment="1" applyProtection="1">
      <alignment horizontal="right" vertical="center" indent="1"/>
    </xf>
    <xf numFmtId="164" fontId="5" fillId="0" borderId="2" xfId="0" applyNumberFormat="1" applyFont="1" applyBorder="1" applyAlignment="1" applyProtection="1">
      <alignment horizontal="right" inden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horizontal="right" indent="1"/>
    </xf>
    <xf numFmtId="4" fontId="5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right" indent="1"/>
    </xf>
    <xf numFmtId="164" fontId="4" fillId="0" borderId="1" xfId="0" applyNumberFormat="1" applyFont="1" applyFill="1" applyBorder="1" applyAlignment="1" applyProtection="1">
      <alignment horizontal="right" indent="1"/>
      <protection locked="0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indent="1"/>
    </xf>
    <xf numFmtId="4" fontId="4" fillId="0" borderId="1" xfId="0" applyNumberFormat="1" applyFont="1" applyFill="1" applyBorder="1" applyAlignment="1">
      <alignment horizontal="right"/>
    </xf>
    <xf numFmtId="0" fontId="4" fillId="0" borderId="11" xfId="0" applyFont="1" applyBorder="1" applyAlignment="1" applyProtection="1">
      <alignment vertical="top"/>
    </xf>
    <xf numFmtId="0" fontId="4" fillId="3" borderId="4" xfId="0" applyFont="1" applyFill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0" fontId="4" fillId="0" borderId="3" xfId="0" applyFont="1" applyBorder="1" applyAlignment="1" applyProtection="1">
      <alignment vertical="top"/>
    </xf>
    <xf numFmtId="0" fontId="4" fillId="0" borderId="7" xfId="0" applyFont="1" applyFill="1" applyBorder="1" applyAlignment="1" applyProtection="1">
      <alignment horizontal="center"/>
    </xf>
    <xf numFmtId="4" fontId="4" fillId="0" borderId="2" xfId="0" applyNumberFormat="1" applyFont="1" applyFill="1" applyBorder="1" applyAlignment="1" applyProtection="1">
      <alignment horizontal="right"/>
    </xf>
    <xf numFmtId="4" fontId="4" fillId="0" borderId="3" xfId="0" applyNumberFormat="1" applyFont="1" applyFill="1" applyBorder="1" applyAlignment="1" applyProtection="1">
      <alignment horizontal="right"/>
    </xf>
    <xf numFmtId="164" fontId="4" fillId="0" borderId="2" xfId="0" applyNumberFormat="1" applyFont="1" applyBorder="1" applyAlignment="1" applyProtection="1">
      <alignment horizontal="right" vertical="center" indent="1"/>
    </xf>
    <xf numFmtId="164" fontId="4" fillId="0" borderId="2" xfId="0" applyNumberFormat="1" applyFont="1" applyBorder="1" applyAlignment="1" applyProtection="1">
      <alignment horizontal="right" indent="1"/>
    </xf>
    <xf numFmtId="164" fontId="4" fillId="0" borderId="5" xfId="0" applyNumberFormat="1" applyFont="1" applyBorder="1" applyAlignment="1" applyProtection="1">
      <alignment horizontal="center"/>
    </xf>
    <xf numFmtId="164" fontId="4" fillId="0" borderId="5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Border="1" applyAlignment="1" applyProtection="1">
      <alignment horizontal="right" indent="1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14" fontId="4" fillId="0" borderId="9" xfId="0" applyNumberFormat="1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9" xfId="0" applyNumberFormat="1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center"/>
      <protection locked="0"/>
    </xf>
    <xf numFmtId="14" fontId="4" fillId="0" borderId="9" xfId="0" applyNumberFormat="1" applyFont="1" applyBorder="1" applyAlignment="1" applyProtection="1">
      <alignment horizontal="left" vertical="top"/>
    </xf>
    <xf numFmtId="0" fontId="5" fillId="0" borderId="7" xfId="0" applyFont="1" applyBorder="1" applyAlignment="1" applyProtection="1">
      <alignment horizontal="right" vertical="top"/>
    </xf>
    <xf numFmtId="0" fontId="5" fillId="0" borderId="2" xfId="0" applyFont="1" applyBorder="1" applyAlignment="1" applyProtection="1">
      <alignment horizontal="right" vertical="top"/>
    </xf>
    <xf numFmtId="0" fontId="5" fillId="0" borderId="3" xfId="0" applyFont="1" applyBorder="1" applyAlignment="1" applyProtection="1">
      <alignment horizontal="right" vertical="top"/>
    </xf>
    <xf numFmtId="0" fontId="5" fillId="0" borderId="7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/>
    </xf>
    <xf numFmtId="0" fontId="5" fillId="0" borderId="7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</xf>
  </cellXfs>
  <cellStyles count="3">
    <cellStyle name="Navadno" xfId="0" builtinId="0"/>
    <cellStyle name="Navadno 2" xfId="1" xr:uid="{00000000-0005-0000-0000-000001000000}"/>
    <cellStyle name="Navad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276225</xdr:colOff>
      <xdr:row>5</xdr:row>
      <xdr:rowOff>95250</xdr:rowOff>
    </xdr:to>
    <xdr:pic>
      <xdr:nvPicPr>
        <xdr:cNvPr id="1025" name="Slika 88" descr="NovDopis_glava_nov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323850</xdr:colOff>
      <xdr:row>5</xdr:row>
      <xdr:rowOff>95250</xdr:rowOff>
    </xdr:to>
    <xdr:pic>
      <xdr:nvPicPr>
        <xdr:cNvPr id="2049" name="Slika 88" descr="NovDopis_glava_novo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5</xdr:row>
      <xdr:rowOff>95250</xdr:rowOff>
    </xdr:to>
    <xdr:pic>
      <xdr:nvPicPr>
        <xdr:cNvPr id="3073" name="Slika 88" descr="NovDopis_glava_novo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5</xdr:row>
      <xdr:rowOff>95250</xdr:rowOff>
    </xdr:to>
    <xdr:pic>
      <xdr:nvPicPr>
        <xdr:cNvPr id="5121" name="Slika 88" descr="NovDopis_glava_novo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5</xdr:row>
      <xdr:rowOff>95250</xdr:rowOff>
    </xdr:to>
    <xdr:pic>
      <xdr:nvPicPr>
        <xdr:cNvPr id="6145" name="Slika 88" descr="NovDopis_glava_novo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F34"/>
  <sheetViews>
    <sheetView workbookViewId="0">
      <selection activeCell="A33" sqref="A33:B33"/>
    </sheetView>
  </sheetViews>
  <sheetFormatPr defaultRowHeight="12.75" x14ac:dyDescent="0.2"/>
  <cols>
    <col min="1" max="1" width="8" style="47" customWidth="1"/>
    <col min="2" max="2" width="30.7109375" style="47" customWidth="1"/>
    <col min="3" max="3" width="4.7109375" style="47" customWidth="1"/>
    <col min="4" max="4" width="11.7109375" style="36" customWidth="1"/>
    <col min="5" max="5" width="12.7109375" style="47" customWidth="1"/>
    <col min="6" max="6" width="9.85546875" style="47" customWidth="1"/>
    <col min="7" max="7" width="3.7109375" style="47" customWidth="1"/>
    <col min="8" max="16384" width="9.140625" style="47"/>
  </cols>
  <sheetData>
    <row r="8" spans="1:6" x14ac:dyDescent="0.2">
      <c r="A8" s="43" t="s">
        <v>120</v>
      </c>
      <c r="B8" s="43"/>
      <c r="C8" s="47" t="s">
        <v>163</v>
      </c>
      <c r="F8" s="83" t="s">
        <v>162</v>
      </c>
    </row>
    <row r="9" spans="1:6" x14ac:dyDescent="0.2">
      <c r="A9" s="43" t="s">
        <v>118</v>
      </c>
      <c r="B9" s="144">
        <v>43809</v>
      </c>
      <c r="C9" s="84"/>
    </row>
    <row r="10" spans="1:6" x14ac:dyDescent="0.2">
      <c r="A10" s="43"/>
      <c r="B10" s="43"/>
      <c r="C10" s="84"/>
    </row>
    <row r="12" spans="1:6" x14ac:dyDescent="0.2">
      <c r="A12" s="43" t="s">
        <v>5</v>
      </c>
      <c r="B12" s="43"/>
      <c r="C12" s="34"/>
      <c r="E12" s="37"/>
      <c r="F12" s="36"/>
    </row>
    <row r="13" spans="1:6" x14ac:dyDescent="0.2">
      <c r="A13" s="86"/>
      <c r="B13" s="86"/>
      <c r="C13" s="87"/>
      <c r="D13" s="88"/>
      <c r="E13" s="37"/>
      <c r="F13" s="36"/>
    </row>
    <row r="14" spans="1:6" x14ac:dyDescent="0.2">
      <c r="A14" s="174"/>
      <c r="B14" s="174"/>
      <c r="C14" s="174"/>
      <c r="D14" s="174"/>
      <c r="E14" s="37"/>
      <c r="F14" s="36"/>
    </row>
    <row r="15" spans="1:6" x14ac:dyDescent="0.2">
      <c r="A15" s="89"/>
      <c r="B15" s="89"/>
      <c r="C15" s="90"/>
      <c r="D15" s="91"/>
      <c r="E15" s="37"/>
      <c r="F15" s="36"/>
    </row>
    <row r="16" spans="1:6" x14ac:dyDescent="0.2">
      <c r="A16" s="174"/>
      <c r="B16" s="174"/>
      <c r="C16" s="174"/>
      <c r="D16" s="174"/>
      <c r="E16" s="37"/>
      <c r="F16" s="36"/>
    </row>
    <row r="19" spans="1:5" x14ac:dyDescent="0.2">
      <c r="A19" s="53" t="s">
        <v>117</v>
      </c>
    </row>
    <row r="20" spans="1:5" x14ac:dyDescent="0.2">
      <c r="A20" s="53" t="s">
        <v>161</v>
      </c>
    </row>
    <row r="23" spans="1:5" s="80" customFormat="1" ht="22.5" customHeight="1" x14ac:dyDescent="0.25">
      <c r="A23" s="76" t="s">
        <v>0</v>
      </c>
      <c r="B23" s="76" t="s">
        <v>116</v>
      </c>
      <c r="C23" s="77"/>
      <c r="D23" s="78"/>
      <c r="E23" s="118"/>
    </row>
    <row r="24" spans="1:5" s="73" customFormat="1" ht="29.25" customHeight="1" x14ac:dyDescent="0.25">
      <c r="A24" s="117" t="s">
        <v>10</v>
      </c>
      <c r="B24" s="141" t="s">
        <v>86</v>
      </c>
      <c r="C24" s="142"/>
      <c r="D24" s="143"/>
      <c r="E24" s="81">
        <f>'sklop 1'!F91</f>
        <v>0</v>
      </c>
    </row>
    <row r="25" spans="1:5" s="73" customFormat="1" ht="63" customHeight="1" x14ac:dyDescent="0.25">
      <c r="A25" s="117" t="s">
        <v>15</v>
      </c>
      <c r="B25" s="141" t="s">
        <v>159</v>
      </c>
      <c r="C25" s="142"/>
      <c r="D25" s="143"/>
      <c r="E25" s="82">
        <f>'sklop 2'!F30</f>
        <v>0</v>
      </c>
    </row>
    <row r="26" spans="1:5" s="73" customFormat="1" ht="33.75" customHeight="1" x14ac:dyDescent="0.25">
      <c r="A26" s="117" t="s">
        <v>16</v>
      </c>
      <c r="B26" s="141" t="s">
        <v>160</v>
      </c>
      <c r="C26" s="142"/>
      <c r="D26" s="143"/>
      <c r="E26" s="81">
        <f>'sklop 3'!F40</f>
        <v>0</v>
      </c>
    </row>
    <row r="27" spans="1:5" s="73" customFormat="1" ht="20.25" customHeight="1" x14ac:dyDescent="0.25">
      <c r="A27" s="117" t="s">
        <v>17</v>
      </c>
      <c r="B27" s="141" t="s">
        <v>71</v>
      </c>
      <c r="C27" s="142"/>
      <c r="D27" s="143"/>
      <c r="E27" s="81">
        <f>'sklop 4'!F67</f>
        <v>0</v>
      </c>
    </row>
    <row r="28" spans="1:5" s="74" customFormat="1" ht="29.25" customHeight="1" x14ac:dyDescent="0.25">
      <c r="A28" s="176" t="s">
        <v>2</v>
      </c>
      <c r="B28" s="177"/>
      <c r="C28" s="177"/>
      <c r="D28" s="178"/>
      <c r="E28" s="79">
        <f>SUM(E24:E27)</f>
        <v>0</v>
      </c>
    </row>
    <row r="31" spans="1:5" x14ac:dyDescent="0.2">
      <c r="A31" s="43" t="s">
        <v>3</v>
      </c>
      <c r="B31" s="43"/>
      <c r="C31" s="44"/>
      <c r="D31" s="45" t="s">
        <v>4</v>
      </c>
      <c r="E31" s="36"/>
    </row>
    <row r="32" spans="1:5" x14ac:dyDescent="0.2">
      <c r="A32" s="43"/>
      <c r="B32" s="43"/>
      <c r="C32" s="44"/>
      <c r="E32" s="36"/>
    </row>
    <row r="33" spans="1:5" ht="12.75" customHeight="1" x14ac:dyDescent="0.2">
      <c r="A33" s="175"/>
      <c r="B33" s="175"/>
      <c r="C33" s="92"/>
      <c r="D33" s="93"/>
      <c r="E33" s="93"/>
    </row>
    <row r="34" spans="1:5" x14ac:dyDescent="0.2">
      <c r="C34" s="85"/>
    </row>
  </sheetData>
  <sheetProtection algorithmName="SHA-512" hashValue="LvznFAw/NwgeDtAOirabD2wLnPLcXI5xk0SPr4VgnHFcR96MsuKj2m3YaVdDoRZf+B3tAojtRGkuGJ4RbOhIxA==" saltValue="oM9ph+QgxCzXDmMCPNqz0w==" spinCount="100000" sheet="1" selectLockedCells="1"/>
  <mergeCells count="4">
    <mergeCell ref="A14:D14"/>
    <mergeCell ref="A16:D16"/>
    <mergeCell ref="A33:B33"/>
    <mergeCell ref="A28:D28"/>
  </mergeCells>
  <phoneticPr fontId="9" type="noConversion"/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H107"/>
  <sheetViews>
    <sheetView tabSelected="1" topLeftCell="A49" zoomScaleNormal="100" workbookViewId="0">
      <selection activeCell="E70" sqref="E70"/>
    </sheetView>
  </sheetViews>
  <sheetFormatPr defaultRowHeight="12.75" x14ac:dyDescent="0.2"/>
  <cols>
    <col min="1" max="1" width="7" style="43" customWidth="1"/>
    <col min="2" max="2" width="26.85546875" style="34" customWidth="1"/>
    <col min="3" max="3" width="11.7109375" style="35" customWidth="1"/>
    <col min="4" max="4" width="11.7109375" style="36" customWidth="1"/>
    <col min="5" max="5" width="11.7109375" style="37" customWidth="1"/>
    <col min="6" max="6" width="11.7109375" style="36" customWidth="1"/>
    <col min="7" max="7" width="6.7109375" style="47" customWidth="1"/>
    <col min="8" max="8" width="3.7109375" style="47" customWidth="1"/>
    <col min="9" max="16384" width="9.140625" style="47"/>
  </cols>
  <sheetData>
    <row r="8" spans="1:7" x14ac:dyDescent="0.2">
      <c r="A8" s="43" t="s">
        <v>119</v>
      </c>
      <c r="C8" s="121" t="str">
        <f>REKAPITULACIJA!C8</f>
        <v>4141-1/2019</v>
      </c>
      <c r="F8" s="83" t="str">
        <f>REKAPITULACIJA!F8</f>
        <v>Priloga 1A</v>
      </c>
      <c r="G8" s="94"/>
    </row>
    <row r="9" spans="1:7" x14ac:dyDescent="0.2">
      <c r="A9" s="43" t="s">
        <v>118</v>
      </c>
      <c r="B9" s="145">
        <f>REKAPITULACIJA!B9</f>
        <v>43809</v>
      </c>
    </row>
    <row r="11" spans="1:7" x14ac:dyDescent="0.2">
      <c r="A11" s="43" t="s">
        <v>49</v>
      </c>
    </row>
    <row r="12" spans="1:7" s="53" customFormat="1" x14ac:dyDescent="0.2">
      <c r="A12" s="39" t="s">
        <v>113</v>
      </c>
      <c r="B12" s="95"/>
      <c r="C12" s="75"/>
      <c r="D12" s="52"/>
      <c r="E12" s="51"/>
      <c r="F12" s="52"/>
    </row>
    <row r="14" spans="1:7" x14ac:dyDescent="0.2">
      <c r="A14" s="43" t="s">
        <v>5</v>
      </c>
    </row>
    <row r="16" spans="1:7" x14ac:dyDescent="0.2">
      <c r="A16" s="179">
        <f>REKAPITULACIJA!A14</f>
        <v>0</v>
      </c>
      <c r="B16" s="179"/>
      <c r="C16" s="179"/>
      <c r="D16" s="179"/>
      <c r="E16" s="179"/>
      <c r="F16" s="37"/>
      <c r="G16" s="36"/>
    </row>
    <row r="17" spans="1:7" x14ac:dyDescent="0.2">
      <c r="A17" s="40"/>
      <c r="B17" s="40"/>
      <c r="C17" s="41"/>
      <c r="D17" s="42"/>
      <c r="E17" s="42"/>
      <c r="F17" s="37"/>
      <c r="G17" s="36"/>
    </row>
    <row r="18" spans="1:7" x14ac:dyDescent="0.2">
      <c r="A18" s="179">
        <f>REKAPITULACIJA!A16</f>
        <v>0</v>
      </c>
      <c r="B18" s="179"/>
      <c r="C18" s="179"/>
      <c r="D18" s="179"/>
      <c r="E18" s="179"/>
      <c r="F18" s="37"/>
      <c r="G18" s="36"/>
    </row>
    <row r="21" spans="1:7" s="53" customFormat="1" ht="12.75" customHeight="1" x14ac:dyDescent="0.2">
      <c r="A21" s="39"/>
      <c r="B21" s="50" t="s">
        <v>6</v>
      </c>
      <c r="C21" s="180"/>
      <c r="D21" s="180"/>
      <c r="E21" s="51"/>
      <c r="F21" s="52"/>
    </row>
    <row r="22" spans="1:7" s="53" customFormat="1" x14ac:dyDescent="0.2">
      <c r="A22" s="39"/>
      <c r="B22" s="50"/>
      <c r="C22" s="96"/>
      <c r="D22" s="58"/>
      <c r="E22" s="51"/>
      <c r="F22" s="52"/>
    </row>
    <row r="24" spans="1:7" s="53" customFormat="1" x14ac:dyDescent="0.2">
      <c r="A24" s="97" t="s">
        <v>41</v>
      </c>
      <c r="B24" s="97" t="s">
        <v>42</v>
      </c>
      <c r="C24" s="75"/>
      <c r="D24" s="52"/>
      <c r="E24" s="51"/>
      <c r="F24" s="52"/>
    </row>
    <row r="26" spans="1:7" s="53" customFormat="1" ht="25.5" x14ac:dyDescent="0.2">
      <c r="A26" s="62" t="s">
        <v>7</v>
      </c>
      <c r="B26" s="62" t="s">
        <v>64</v>
      </c>
      <c r="C26" s="62" t="s">
        <v>8</v>
      </c>
      <c r="D26" s="63" t="s">
        <v>128</v>
      </c>
      <c r="E26" s="98" t="s">
        <v>65</v>
      </c>
      <c r="F26" s="63" t="s">
        <v>1</v>
      </c>
    </row>
    <row r="27" spans="1:7" ht="38.25" x14ac:dyDescent="0.2">
      <c r="A27" s="164"/>
      <c r="B27" s="65" t="s">
        <v>97</v>
      </c>
      <c r="C27" s="59"/>
      <c r="D27" s="132"/>
      <c r="E27" s="169"/>
      <c r="F27" s="133"/>
    </row>
    <row r="28" spans="1:7" x14ac:dyDescent="0.2">
      <c r="A28" s="55">
        <v>10101</v>
      </c>
      <c r="B28" s="65" t="s">
        <v>11</v>
      </c>
      <c r="C28" s="67" t="s">
        <v>12</v>
      </c>
      <c r="D28" s="134">
        <v>600</v>
      </c>
      <c r="E28" s="135"/>
      <c r="F28" s="134">
        <f t="shared" ref="F28:F37" si="0">ROUND(D28*E28,2)</f>
        <v>0</v>
      </c>
    </row>
    <row r="29" spans="1:7" x14ac:dyDescent="0.2">
      <c r="A29" s="55">
        <v>10102</v>
      </c>
      <c r="B29" s="65" t="s">
        <v>13</v>
      </c>
      <c r="C29" s="67" t="s">
        <v>12</v>
      </c>
      <c r="D29" s="134">
        <v>1500</v>
      </c>
      <c r="E29" s="135"/>
      <c r="F29" s="134">
        <f t="shared" si="0"/>
        <v>0</v>
      </c>
    </row>
    <row r="30" spans="1:7" x14ac:dyDescent="0.2">
      <c r="A30" s="55">
        <v>10103</v>
      </c>
      <c r="B30" s="65" t="s">
        <v>14</v>
      </c>
      <c r="C30" s="67" t="s">
        <v>12</v>
      </c>
      <c r="D30" s="134">
        <v>300</v>
      </c>
      <c r="E30" s="135"/>
      <c r="F30" s="134">
        <f t="shared" si="0"/>
        <v>0</v>
      </c>
    </row>
    <row r="31" spans="1:7" x14ac:dyDescent="0.2">
      <c r="A31" s="162">
        <v>10201</v>
      </c>
      <c r="B31" s="104" t="s">
        <v>89</v>
      </c>
      <c r="C31" s="124" t="s">
        <v>18</v>
      </c>
      <c r="D31" s="136">
        <v>3000</v>
      </c>
      <c r="E31" s="137"/>
      <c r="F31" s="136">
        <f t="shared" si="0"/>
        <v>0</v>
      </c>
    </row>
    <row r="32" spans="1:7" ht="51" x14ac:dyDescent="0.2">
      <c r="A32" s="164"/>
      <c r="B32" s="131" t="s">
        <v>90</v>
      </c>
      <c r="C32" s="59"/>
      <c r="D32" s="125"/>
      <c r="E32" s="170"/>
      <c r="F32" s="126"/>
    </row>
    <row r="33" spans="1:6" x14ac:dyDescent="0.2">
      <c r="A33" s="165">
        <v>10300</v>
      </c>
      <c r="B33" s="104" t="s">
        <v>129</v>
      </c>
      <c r="C33" s="123" t="s">
        <v>12</v>
      </c>
      <c r="D33" s="127">
        <v>3000</v>
      </c>
      <c r="E33" s="128"/>
      <c r="F33" s="127">
        <f t="shared" ref="F33" si="1">ROUND(D33*E33,2)</f>
        <v>0</v>
      </c>
    </row>
    <row r="34" spans="1:6" ht="51" x14ac:dyDescent="0.2">
      <c r="A34" s="55"/>
      <c r="B34" s="104" t="s">
        <v>91</v>
      </c>
      <c r="C34" s="59"/>
      <c r="D34" s="125"/>
      <c r="E34" s="170"/>
      <c r="F34" s="126"/>
    </row>
    <row r="35" spans="1:6" x14ac:dyDescent="0.2">
      <c r="A35" s="55">
        <v>10400</v>
      </c>
      <c r="B35" s="104" t="s">
        <v>129</v>
      </c>
      <c r="C35" s="67" t="s">
        <v>12</v>
      </c>
      <c r="D35" s="61">
        <v>500</v>
      </c>
      <c r="E35" s="29"/>
      <c r="F35" s="61">
        <f t="shared" ref="F35" si="2">ROUND(D35*E35,2)</f>
        <v>0</v>
      </c>
    </row>
    <row r="36" spans="1:6" ht="38.25" x14ac:dyDescent="0.2">
      <c r="A36" s="55">
        <v>10500</v>
      </c>
      <c r="B36" s="65" t="s">
        <v>92</v>
      </c>
      <c r="C36" s="67" t="s">
        <v>18</v>
      </c>
      <c r="D36" s="61">
        <v>30000</v>
      </c>
      <c r="E36" s="29"/>
      <c r="F36" s="61">
        <f t="shared" si="0"/>
        <v>0</v>
      </c>
    </row>
    <row r="37" spans="1:6" ht="38.25" x14ac:dyDescent="0.2">
      <c r="A37" s="55">
        <v>10600</v>
      </c>
      <c r="B37" s="65" t="s">
        <v>88</v>
      </c>
      <c r="C37" s="67" t="s">
        <v>18</v>
      </c>
      <c r="D37" s="61">
        <v>10000</v>
      </c>
      <c r="E37" s="29"/>
      <c r="F37" s="61">
        <f t="shared" si="0"/>
        <v>0</v>
      </c>
    </row>
    <row r="38" spans="1:6" ht="38.25" x14ac:dyDescent="0.2">
      <c r="A38" s="55">
        <v>10701</v>
      </c>
      <c r="B38" s="65" t="s">
        <v>21</v>
      </c>
      <c r="C38" s="67" t="s">
        <v>18</v>
      </c>
      <c r="D38" s="61">
        <v>30000</v>
      </c>
      <c r="E38" s="29"/>
      <c r="F38" s="61">
        <f t="shared" ref="F38:F42" si="3">ROUND(D38*E38,2)</f>
        <v>0</v>
      </c>
    </row>
    <row r="39" spans="1:6" ht="51" x14ac:dyDescent="0.2">
      <c r="A39" s="55">
        <v>10801</v>
      </c>
      <c r="B39" s="68" t="s">
        <v>114</v>
      </c>
      <c r="C39" s="69" t="s">
        <v>18</v>
      </c>
      <c r="D39" s="138">
        <v>10000</v>
      </c>
      <c r="E39" s="139"/>
      <c r="F39" s="61">
        <f>ROUND(D39*E39,2)</f>
        <v>0</v>
      </c>
    </row>
    <row r="40" spans="1:6" ht="25.5" x14ac:dyDescent="0.2">
      <c r="A40" s="55">
        <v>10901</v>
      </c>
      <c r="B40" s="65" t="s">
        <v>67</v>
      </c>
      <c r="C40" s="67" t="s">
        <v>23</v>
      </c>
      <c r="D40" s="61">
        <v>30000</v>
      </c>
      <c r="E40" s="29"/>
      <c r="F40" s="61">
        <f t="shared" si="3"/>
        <v>0</v>
      </c>
    </row>
    <row r="41" spans="1:6" ht="51" x14ac:dyDescent="0.2">
      <c r="A41" s="55">
        <v>11001</v>
      </c>
      <c r="B41" s="65" t="s">
        <v>87</v>
      </c>
      <c r="C41" s="67" t="s">
        <v>23</v>
      </c>
      <c r="D41" s="61">
        <v>30000</v>
      </c>
      <c r="E41" s="29"/>
      <c r="F41" s="61">
        <f t="shared" si="3"/>
        <v>0</v>
      </c>
    </row>
    <row r="42" spans="1:6" ht="38.25" x14ac:dyDescent="0.2">
      <c r="A42" s="55">
        <v>11201</v>
      </c>
      <c r="B42" s="65" t="s">
        <v>66</v>
      </c>
      <c r="C42" s="67" t="s">
        <v>18</v>
      </c>
      <c r="D42" s="61">
        <v>1500</v>
      </c>
      <c r="E42" s="29"/>
      <c r="F42" s="61">
        <f t="shared" si="3"/>
        <v>0</v>
      </c>
    </row>
    <row r="43" spans="1:6" ht="89.25" x14ac:dyDescent="0.2">
      <c r="A43" s="55"/>
      <c r="B43" s="65" t="s">
        <v>29</v>
      </c>
      <c r="C43" s="59"/>
      <c r="D43" s="132"/>
      <c r="E43" s="169"/>
      <c r="F43" s="133"/>
    </row>
    <row r="44" spans="1:6" x14ac:dyDescent="0.2">
      <c r="A44" s="55">
        <v>12301</v>
      </c>
      <c r="B44" s="65" t="s">
        <v>30</v>
      </c>
      <c r="C44" s="67" t="s">
        <v>18</v>
      </c>
      <c r="D44" s="134">
        <v>70</v>
      </c>
      <c r="E44" s="135"/>
      <c r="F44" s="134">
        <f t="shared" ref="F44:F52" si="4">ROUND(D44*E44,2)</f>
        <v>0</v>
      </c>
    </row>
    <row r="45" spans="1:6" x14ac:dyDescent="0.2">
      <c r="A45" s="55">
        <v>12302</v>
      </c>
      <c r="B45" s="65" t="s">
        <v>31</v>
      </c>
      <c r="C45" s="67" t="s">
        <v>18</v>
      </c>
      <c r="D45" s="134">
        <v>100</v>
      </c>
      <c r="E45" s="135"/>
      <c r="F45" s="134">
        <f t="shared" si="4"/>
        <v>0</v>
      </c>
    </row>
    <row r="46" spans="1:6" ht="63.75" x14ac:dyDescent="0.2">
      <c r="A46" s="55"/>
      <c r="B46" s="65" t="s">
        <v>32</v>
      </c>
      <c r="C46" s="59"/>
      <c r="D46" s="132"/>
      <c r="E46" s="169"/>
      <c r="F46" s="133"/>
    </row>
    <row r="47" spans="1:6" x14ac:dyDescent="0.2">
      <c r="A47" s="55">
        <v>12401</v>
      </c>
      <c r="B47" s="65" t="s">
        <v>27</v>
      </c>
      <c r="C47" s="67" t="s">
        <v>23</v>
      </c>
      <c r="D47" s="134">
        <v>70</v>
      </c>
      <c r="E47" s="135"/>
      <c r="F47" s="134">
        <f t="shared" si="4"/>
        <v>0</v>
      </c>
    </row>
    <row r="48" spans="1:6" x14ac:dyDescent="0.2">
      <c r="A48" s="55">
        <v>12402</v>
      </c>
      <c r="B48" s="65" t="s">
        <v>28</v>
      </c>
      <c r="C48" s="67" t="s">
        <v>23</v>
      </c>
      <c r="D48" s="134">
        <v>100</v>
      </c>
      <c r="E48" s="135"/>
      <c r="F48" s="134">
        <f t="shared" si="4"/>
        <v>0</v>
      </c>
    </row>
    <row r="49" spans="1:6" ht="38.25" x14ac:dyDescent="0.2">
      <c r="A49" s="55">
        <v>12501</v>
      </c>
      <c r="B49" s="154" t="s">
        <v>115</v>
      </c>
      <c r="C49" s="155" t="s">
        <v>18</v>
      </c>
      <c r="D49" s="156">
        <v>500</v>
      </c>
      <c r="E49" s="157"/>
      <c r="F49" s="156">
        <f t="shared" si="4"/>
        <v>0</v>
      </c>
    </row>
    <row r="50" spans="1:6" ht="25.5" x14ac:dyDescent="0.2">
      <c r="A50" s="64"/>
      <c r="B50" s="65" t="s">
        <v>33</v>
      </c>
      <c r="C50" s="60"/>
      <c r="D50" s="132"/>
      <c r="E50" s="169"/>
      <c r="F50" s="133"/>
    </row>
    <row r="51" spans="1:6" x14ac:dyDescent="0.2">
      <c r="A51" s="64">
        <v>12710</v>
      </c>
      <c r="B51" s="65" t="s">
        <v>123</v>
      </c>
      <c r="C51" s="67" t="s">
        <v>34</v>
      </c>
      <c r="D51" s="134">
        <v>300</v>
      </c>
      <c r="E51" s="135"/>
      <c r="F51" s="134">
        <f t="shared" si="4"/>
        <v>0</v>
      </c>
    </row>
    <row r="52" spans="1:6" x14ac:dyDescent="0.2">
      <c r="A52" s="64"/>
      <c r="B52" s="65" t="s">
        <v>130</v>
      </c>
      <c r="C52" s="67" t="s">
        <v>34</v>
      </c>
      <c r="D52" s="134">
        <v>100</v>
      </c>
      <c r="E52" s="135"/>
      <c r="F52" s="134">
        <f t="shared" si="4"/>
        <v>0</v>
      </c>
    </row>
    <row r="53" spans="1:6" x14ac:dyDescent="0.2">
      <c r="A53" s="64"/>
      <c r="B53" s="65" t="s">
        <v>131</v>
      </c>
      <c r="C53" s="67" t="s">
        <v>34</v>
      </c>
      <c r="D53" s="134">
        <v>100</v>
      </c>
      <c r="E53" s="135"/>
      <c r="F53" s="134">
        <f t="shared" ref="F53" si="5">ROUND(D53*E53,2)</f>
        <v>0</v>
      </c>
    </row>
    <row r="54" spans="1:6" s="53" customFormat="1" x14ac:dyDescent="0.2">
      <c r="A54" s="70" t="s">
        <v>46</v>
      </c>
      <c r="B54" s="71"/>
      <c r="C54" s="72"/>
      <c r="D54" s="140"/>
      <c r="E54" s="146"/>
      <c r="F54" s="130">
        <f>SUM(F27:F53)</f>
        <v>0</v>
      </c>
    </row>
    <row r="55" spans="1:6" x14ac:dyDescent="0.2">
      <c r="D55" s="99"/>
      <c r="E55" s="100"/>
      <c r="F55" s="99"/>
    </row>
    <row r="56" spans="1:6" x14ac:dyDescent="0.2">
      <c r="D56" s="99"/>
      <c r="E56" s="100"/>
      <c r="F56" s="99"/>
    </row>
    <row r="57" spans="1:6" s="53" customFormat="1" x14ac:dyDescent="0.2">
      <c r="A57" s="101" t="s">
        <v>50</v>
      </c>
      <c r="B57" s="101" t="s">
        <v>44</v>
      </c>
      <c r="C57" s="75"/>
      <c r="D57" s="102"/>
      <c r="E57" s="103"/>
      <c r="F57" s="102"/>
    </row>
    <row r="58" spans="1:6" x14ac:dyDescent="0.2">
      <c r="D58" s="99"/>
      <c r="E58" s="100"/>
      <c r="F58" s="99"/>
    </row>
    <row r="59" spans="1:6" s="53" customFormat="1" ht="25.5" x14ac:dyDescent="0.2">
      <c r="A59" s="62" t="s">
        <v>7</v>
      </c>
      <c r="B59" s="62" t="s">
        <v>64</v>
      </c>
      <c r="C59" s="62" t="s">
        <v>8</v>
      </c>
      <c r="D59" s="63" t="s">
        <v>128</v>
      </c>
      <c r="E59" s="98" t="s">
        <v>65</v>
      </c>
      <c r="F59" s="63" t="s">
        <v>1</v>
      </c>
    </row>
    <row r="60" spans="1:6" ht="38.25" x14ac:dyDescent="0.2">
      <c r="A60" s="55">
        <v>50801</v>
      </c>
      <c r="B60" s="65" t="s">
        <v>51</v>
      </c>
      <c r="C60" s="67" t="s">
        <v>23</v>
      </c>
      <c r="D60" s="61">
        <v>10000</v>
      </c>
      <c r="E60" s="29"/>
      <c r="F60" s="61">
        <f t="shared" ref="F60:F62" si="6">ROUND(D60*E60,2)</f>
        <v>0</v>
      </c>
    </row>
    <row r="61" spans="1:6" ht="38.25" x14ac:dyDescent="0.2">
      <c r="A61" s="55">
        <v>50901</v>
      </c>
      <c r="B61" s="65" t="s">
        <v>139</v>
      </c>
      <c r="C61" s="67" t="s">
        <v>40</v>
      </c>
      <c r="D61" s="61">
        <v>200</v>
      </c>
      <c r="E61" s="29"/>
      <c r="F61" s="61">
        <f>ROUND(D61*E61,2)</f>
        <v>0</v>
      </c>
    </row>
    <row r="62" spans="1:6" ht="51" x14ac:dyDescent="0.2">
      <c r="A62" s="55">
        <v>51501</v>
      </c>
      <c r="B62" s="65" t="s">
        <v>140</v>
      </c>
      <c r="C62" s="67" t="s">
        <v>40</v>
      </c>
      <c r="D62" s="61">
        <v>1000</v>
      </c>
      <c r="E62" s="29"/>
      <c r="F62" s="61">
        <f t="shared" si="6"/>
        <v>0</v>
      </c>
    </row>
    <row r="63" spans="1:6" s="53" customFormat="1" x14ac:dyDescent="0.2">
      <c r="A63" s="70" t="s">
        <v>47</v>
      </c>
      <c r="B63" s="71"/>
      <c r="C63" s="72"/>
      <c r="D63" s="56"/>
      <c r="E63" s="147"/>
      <c r="F63" s="54">
        <f>SUM(F60:F62)</f>
        <v>0</v>
      </c>
    </row>
    <row r="66" spans="1:6" s="53" customFormat="1" x14ac:dyDescent="0.2">
      <c r="A66" s="97" t="s">
        <v>43</v>
      </c>
      <c r="B66" s="97" t="s">
        <v>45</v>
      </c>
      <c r="C66" s="75"/>
      <c r="D66" s="52"/>
      <c r="E66" s="51"/>
      <c r="F66" s="52"/>
    </row>
    <row r="68" spans="1:6" s="53" customFormat="1" ht="25.5" x14ac:dyDescent="0.2">
      <c r="A68" s="62" t="s">
        <v>7</v>
      </c>
      <c r="B68" s="62" t="s">
        <v>64</v>
      </c>
      <c r="C68" s="62" t="s">
        <v>8</v>
      </c>
      <c r="D68" s="63" t="s">
        <v>128</v>
      </c>
      <c r="E68" s="98" t="s">
        <v>65</v>
      </c>
      <c r="F68" s="63" t="s">
        <v>1</v>
      </c>
    </row>
    <row r="69" spans="1:6" x14ac:dyDescent="0.2">
      <c r="A69" s="55">
        <v>60102</v>
      </c>
      <c r="B69" s="65" t="s">
        <v>156</v>
      </c>
      <c r="C69" s="67" t="s">
        <v>34</v>
      </c>
      <c r="D69" s="61">
        <v>600</v>
      </c>
      <c r="E69" s="29"/>
      <c r="F69" s="61">
        <f>ROUND(D69*E69,2)</f>
        <v>0</v>
      </c>
    </row>
    <row r="70" spans="1:6" ht="62.25" customHeight="1" x14ac:dyDescent="0.2">
      <c r="A70" s="55">
        <v>60202</v>
      </c>
      <c r="B70" s="65" t="s">
        <v>150</v>
      </c>
      <c r="C70" s="171" t="s">
        <v>34</v>
      </c>
      <c r="D70" s="61">
        <v>600</v>
      </c>
      <c r="E70" s="29"/>
      <c r="F70" s="61">
        <f>ROUND(D70*E70,2)</f>
        <v>0</v>
      </c>
    </row>
    <row r="71" spans="1:6" s="53" customFormat="1" x14ac:dyDescent="0.2">
      <c r="A71" s="70" t="s">
        <v>48</v>
      </c>
      <c r="B71" s="71"/>
      <c r="C71" s="72"/>
      <c r="D71" s="56"/>
      <c r="E71" s="147"/>
      <c r="F71" s="54">
        <f>SUM(F69:F70)</f>
        <v>0</v>
      </c>
    </row>
    <row r="72" spans="1:6" s="53" customFormat="1" x14ac:dyDescent="0.2">
      <c r="A72" s="39"/>
      <c r="B72" s="95"/>
      <c r="C72" s="75"/>
      <c r="D72" s="52"/>
      <c r="E72" s="51"/>
      <c r="F72" s="52"/>
    </row>
    <row r="74" spans="1:6" s="53" customFormat="1" x14ac:dyDescent="0.2">
      <c r="A74" s="97" t="s">
        <v>95</v>
      </c>
      <c r="B74" s="97" t="s">
        <v>96</v>
      </c>
      <c r="C74" s="75"/>
      <c r="D74" s="52"/>
      <c r="E74" s="51"/>
      <c r="F74" s="52"/>
    </row>
    <row r="76" spans="1:6" s="53" customFormat="1" ht="25.5" x14ac:dyDescent="0.2">
      <c r="A76" s="62" t="s">
        <v>7</v>
      </c>
      <c r="B76" s="62" t="s">
        <v>64</v>
      </c>
      <c r="C76" s="62" t="s">
        <v>8</v>
      </c>
      <c r="D76" s="63" t="s">
        <v>128</v>
      </c>
      <c r="E76" s="98" t="s">
        <v>65</v>
      </c>
      <c r="F76" s="63" t="s">
        <v>1</v>
      </c>
    </row>
    <row r="77" spans="1:6" x14ac:dyDescent="0.2">
      <c r="A77" s="55" t="s">
        <v>10</v>
      </c>
      <c r="B77" s="65" t="s">
        <v>35</v>
      </c>
      <c r="C77" s="67" t="s">
        <v>34</v>
      </c>
      <c r="D77" s="61">
        <v>600</v>
      </c>
      <c r="E77" s="29"/>
      <c r="F77" s="61">
        <f t="shared" ref="F77:F88" si="7">ROUND(D77*E77,2)</f>
        <v>0</v>
      </c>
    </row>
    <row r="78" spans="1:6" x14ac:dyDescent="0.2">
      <c r="A78" s="55" t="s">
        <v>15</v>
      </c>
      <c r="B78" s="65" t="s">
        <v>36</v>
      </c>
      <c r="C78" s="67" t="s">
        <v>34</v>
      </c>
      <c r="D78" s="61">
        <v>600</v>
      </c>
      <c r="E78" s="29"/>
      <c r="F78" s="61">
        <f t="shared" si="7"/>
        <v>0</v>
      </c>
    </row>
    <row r="79" spans="1:6" ht="25.5" x14ac:dyDescent="0.2">
      <c r="A79" s="55" t="s">
        <v>16</v>
      </c>
      <c r="B79" s="65" t="s">
        <v>37</v>
      </c>
      <c r="C79" s="67" t="s">
        <v>34</v>
      </c>
      <c r="D79" s="61">
        <v>600</v>
      </c>
      <c r="E79" s="29"/>
      <c r="F79" s="61">
        <f t="shared" si="7"/>
        <v>0</v>
      </c>
    </row>
    <row r="80" spans="1:6" ht="25.5" x14ac:dyDescent="0.2">
      <c r="A80" s="55" t="s">
        <v>17</v>
      </c>
      <c r="B80" s="65" t="s">
        <v>38</v>
      </c>
      <c r="C80" s="67" t="s">
        <v>34</v>
      </c>
      <c r="D80" s="61">
        <v>600</v>
      </c>
      <c r="E80" s="29"/>
      <c r="F80" s="61">
        <f t="shared" si="7"/>
        <v>0</v>
      </c>
    </row>
    <row r="81" spans="1:7" ht="25.5" x14ac:dyDescent="0.2">
      <c r="A81" s="55" t="s">
        <v>19</v>
      </c>
      <c r="B81" s="65" t="s">
        <v>149</v>
      </c>
      <c r="C81" s="67" t="s">
        <v>34</v>
      </c>
      <c r="D81" s="61">
        <v>600</v>
      </c>
      <c r="E81" s="29"/>
      <c r="F81" s="61">
        <f t="shared" si="7"/>
        <v>0</v>
      </c>
    </row>
    <row r="82" spans="1:7" x14ac:dyDescent="0.2">
      <c r="A82" s="55" t="s">
        <v>20</v>
      </c>
      <c r="B82" s="47" t="s">
        <v>142</v>
      </c>
      <c r="C82" s="67" t="s">
        <v>34</v>
      </c>
      <c r="D82" s="61">
        <v>600</v>
      </c>
      <c r="E82" s="29"/>
      <c r="F82" s="61">
        <f t="shared" si="7"/>
        <v>0</v>
      </c>
    </row>
    <row r="83" spans="1:7" x14ac:dyDescent="0.2">
      <c r="A83" s="55" t="s">
        <v>22</v>
      </c>
      <c r="B83" s="65" t="s">
        <v>146</v>
      </c>
      <c r="C83" s="67" t="s">
        <v>34</v>
      </c>
      <c r="D83" s="61">
        <v>60</v>
      </c>
      <c r="E83" s="29"/>
      <c r="F83" s="61">
        <f t="shared" si="7"/>
        <v>0</v>
      </c>
    </row>
    <row r="84" spans="1:7" x14ac:dyDescent="0.2">
      <c r="A84" s="55" t="s">
        <v>154</v>
      </c>
      <c r="B84" s="65" t="s">
        <v>143</v>
      </c>
      <c r="C84" s="67" t="s">
        <v>34</v>
      </c>
      <c r="D84" s="61">
        <v>600</v>
      </c>
      <c r="E84" s="29"/>
      <c r="F84" s="61">
        <f t="shared" si="7"/>
        <v>0</v>
      </c>
    </row>
    <row r="85" spans="1:7" x14ac:dyDescent="0.2">
      <c r="A85" s="55" t="s">
        <v>155</v>
      </c>
      <c r="B85" s="65" t="s">
        <v>147</v>
      </c>
      <c r="C85" s="67" t="s">
        <v>34</v>
      </c>
      <c r="D85" s="61">
        <v>60</v>
      </c>
      <c r="E85" s="29"/>
      <c r="F85" s="61">
        <f t="shared" si="7"/>
        <v>0</v>
      </c>
    </row>
    <row r="86" spans="1:7" x14ac:dyDescent="0.2">
      <c r="A86" s="55" t="s">
        <v>24</v>
      </c>
      <c r="B86" s="65" t="s">
        <v>39</v>
      </c>
      <c r="C86" s="67" t="s">
        <v>34</v>
      </c>
      <c r="D86" s="61">
        <v>600</v>
      </c>
      <c r="E86" s="29"/>
      <c r="F86" s="61">
        <f t="shared" si="7"/>
        <v>0</v>
      </c>
    </row>
    <row r="87" spans="1:7" x14ac:dyDescent="0.2">
      <c r="A87" s="55" t="s">
        <v>25</v>
      </c>
      <c r="B87" s="65" t="s">
        <v>57</v>
      </c>
      <c r="C87" s="67" t="s">
        <v>34</v>
      </c>
      <c r="D87" s="61">
        <v>600</v>
      </c>
      <c r="E87" s="29"/>
      <c r="F87" s="61">
        <f t="shared" ref="F87" si="8">ROUND(D87*E87,2)</f>
        <v>0</v>
      </c>
    </row>
    <row r="88" spans="1:7" x14ac:dyDescent="0.2">
      <c r="A88" s="55" t="s">
        <v>26</v>
      </c>
      <c r="B88" s="65" t="s">
        <v>144</v>
      </c>
      <c r="C88" s="67" t="s">
        <v>34</v>
      </c>
      <c r="D88" s="61">
        <v>600</v>
      </c>
      <c r="E88" s="29"/>
      <c r="F88" s="61">
        <f t="shared" si="7"/>
        <v>0</v>
      </c>
    </row>
    <row r="89" spans="1:7" s="53" customFormat="1" x14ac:dyDescent="0.2">
      <c r="A89" s="70" t="s">
        <v>93</v>
      </c>
      <c r="B89" s="71"/>
      <c r="C89" s="72"/>
      <c r="D89" s="56"/>
      <c r="E89" s="147"/>
      <c r="F89" s="54">
        <f>SUM(F77:F88)</f>
        <v>0</v>
      </c>
    </row>
    <row r="90" spans="1:7" s="57" customFormat="1" x14ac:dyDescent="0.2">
      <c r="A90" s="105"/>
      <c r="B90" s="71"/>
      <c r="C90" s="72"/>
      <c r="D90" s="56"/>
      <c r="E90" s="147"/>
      <c r="F90" s="56"/>
    </row>
    <row r="91" spans="1:7" s="53" customFormat="1" x14ac:dyDescent="0.2">
      <c r="A91" s="182" t="s">
        <v>94</v>
      </c>
      <c r="B91" s="183"/>
      <c r="C91" s="183"/>
      <c r="D91" s="183"/>
      <c r="E91" s="184"/>
      <c r="F91" s="54">
        <f>F89+F71+F63+F54</f>
        <v>0</v>
      </c>
    </row>
    <row r="92" spans="1:7" s="53" customFormat="1" x14ac:dyDescent="0.2">
      <c r="A92" s="106"/>
      <c r="B92" s="107"/>
      <c r="C92" s="96"/>
      <c r="D92" s="58"/>
      <c r="E92" s="108"/>
      <c r="F92" s="58"/>
    </row>
    <row r="93" spans="1:7" s="109" customFormat="1" x14ac:dyDescent="0.2">
      <c r="A93" s="30" t="s">
        <v>127</v>
      </c>
      <c r="B93" s="30"/>
      <c r="C93" s="30"/>
      <c r="D93" s="30"/>
      <c r="E93" s="30"/>
      <c r="F93" s="30"/>
      <c r="G93" s="30"/>
    </row>
    <row r="94" spans="1:7" s="109" customFormat="1" x14ac:dyDescent="0.2">
      <c r="A94" s="30" t="s">
        <v>69</v>
      </c>
      <c r="B94" s="30"/>
      <c r="C94" s="30"/>
      <c r="D94" s="30"/>
      <c r="E94" s="30"/>
      <c r="F94" s="30"/>
      <c r="G94" s="30"/>
    </row>
    <row r="95" spans="1:7" s="109" customFormat="1" x14ac:dyDescent="0.2">
      <c r="A95" s="30" t="s">
        <v>70</v>
      </c>
      <c r="B95" s="31"/>
      <c r="C95" s="32"/>
      <c r="D95" s="33"/>
      <c r="E95" s="33"/>
      <c r="F95" s="33"/>
      <c r="G95" s="94"/>
    </row>
    <row r="96" spans="1:7" s="109" customFormat="1" x14ac:dyDescent="0.2">
      <c r="A96" s="30"/>
      <c r="B96" s="31"/>
      <c r="C96" s="32"/>
      <c r="D96" s="33"/>
      <c r="E96" s="33"/>
      <c r="F96" s="33"/>
      <c r="G96" s="94"/>
    </row>
    <row r="97" spans="1:8" x14ac:dyDescent="0.2">
      <c r="A97" s="30"/>
      <c r="B97" s="31"/>
      <c r="C97" s="38"/>
      <c r="D97" s="33"/>
      <c r="E97" s="33"/>
      <c r="F97" s="33"/>
      <c r="G97" s="94"/>
      <c r="H97" s="109"/>
    </row>
    <row r="98" spans="1:8" x14ac:dyDescent="0.2">
      <c r="A98" s="30"/>
      <c r="B98" s="31"/>
      <c r="C98" s="38"/>
      <c r="D98" s="33"/>
      <c r="E98" s="33"/>
      <c r="F98" s="33"/>
      <c r="G98" s="94"/>
      <c r="H98" s="109"/>
    </row>
    <row r="99" spans="1:8" x14ac:dyDescent="0.2">
      <c r="A99" s="30"/>
      <c r="B99" s="31"/>
      <c r="C99" s="38"/>
      <c r="D99" s="33"/>
      <c r="E99" s="33"/>
      <c r="F99" s="33"/>
      <c r="G99" s="94"/>
      <c r="H99" s="109"/>
    </row>
    <row r="100" spans="1:8" x14ac:dyDescent="0.2">
      <c r="A100" s="43" t="s">
        <v>3</v>
      </c>
      <c r="B100" s="43"/>
      <c r="C100" s="44"/>
      <c r="D100" s="45" t="s">
        <v>4</v>
      </c>
      <c r="E100" s="46"/>
    </row>
    <row r="101" spans="1:8" x14ac:dyDescent="0.2">
      <c r="B101" s="43"/>
      <c r="C101" s="44"/>
    </row>
    <row r="102" spans="1:8" ht="12.75" customHeight="1" x14ac:dyDescent="0.2">
      <c r="A102" s="181">
        <f>REKAPITULACIJA!A33</f>
        <v>0</v>
      </c>
      <c r="B102" s="181"/>
      <c r="C102" s="44"/>
      <c r="D102" s="48"/>
      <c r="E102" s="49"/>
      <c r="F102" s="48"/>
    </row>
    <row r="103" spans="1:8" x14ac:dyDescent="0.2">
      <c r="G103" s="94"/>
      <c r="H103" s="109"/>
    </row>
    <row r="104" spans="1:8" x14ac:dyDescent="0.2">
      <c r="A104" s="30"/>
      <c r="B104" s="31"/>
      <c r="C104" s="38"/>
      <c r="D104" s="33"/>
      <c r="E104" s="33"/>
      <c r="F104" s="33"/>
      <c r="G104" s="94"/>
      <c r="H104" s="109"/>
    </row>
    <row r="105" spans="1:8" x14ac:dyDescent="0.2">
      <c r="A105" s="30"/>
      <c r="B105" s="31"/>
      <c r="C105" s="38"/>
      <c r="D105" s="33"/>
      <c r="E105" s="33"/>
      <c r="F105" s="33"/>
      <c r="G105" s="94"/>
      <c r="H105" s="109"/>
    </row>
    <row r="106" spans="1:8" x14ac:dyDescent="0.2">
      <c r="A106" s="30"/>
      <c r="B106" s="31"/>
      <c r="C106" s="38"/>
      <c r="D106" s="33"/>
      <c r="E106" s="33"/>
      <c r="F106" s="33"/>
      <c r="G106" s="94"/>
      <c r="H106" s="109"/>
    </row>
    <row r="107" spans="1:8" x14ac:dyDescent="0.2">
      <c r="A107" s="30"/>
      <c r="B107" s="31"/>
      <c r="C107" s="38"/>
      <c r="D107" s="33"/>
      <c r="E107" s="33"/>
      <c r="F107" s="33"/>
      <c r="G107" s="94"/>
      <c r="H107" s="109"/>
    </row>
  </sheetData>
  <sheetProtection algorithmName="SHA-512" hashValue="95adaPN/ZcojuLK4Ak/WoxcTnyTpaT3dq9/UwPJZaFggt5WXHHcgUHCHc77vZjMZbgUJ/0cKgKtsNGeb/VKx4g==" saltValue="lLliwZstuUmm4Gnu1Xmy0g==" spinCount="100000" sheet="1" selectLockedCells="1"/>
  <mergeCells count="5">
    <mergeCell ref="A16:E16"/>
    <mergeCell ref="A18:E18"/>
    <mergeCell ref="C21:D21"/>
    <mergeCell ref="A102:B102"/>
    <mergeCell ref="A91:E91"/>
  </mergeCells>
  <phoneticPr fontId="9" type="noConversion"/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topLeftCell="A11" zoomScaleNormal="100" workbookViewId="0">
      <selection activeCell="E27" sqref="E27"/>
    </sheetView>
  </sheetViews>
  <sheetFormatPr defaultRowHeight="12.75" x14ac:dyDescent="0.2"/>
  <cols>
    <col min="1" max="1" width="7.28515625" style="18" customWidth="1"/>
    <col min="2" max="2" width="30.7109375" style="19" customWidth="1"/>
    <col min="3" max="3" width="4.7109375" style="20" customWidth="1"/>
    <col min="4" max="4" width="11.7109375" style="21" customWidth="1"/>
    <col min="5" max="5" width="11.7109375" style="23" customWidth="1"/>
    <col min="6" max="6" width="11.7109375" style="21" customWidth="1"/>
    <col min="7" max="7" width="6.7109375" style="22" customWidth="1"/>
    <col min="8" max="8" width="3.7109375" style="27" customWidth="1"/>
    <col min="9" max="16384" width="9.140625" style="27"/>
  </cols>
  <sheetData>
    <row r="1" spans="1:6" s="6" customFormat="1" x14ac:dyDescent="0.2">
      <c r="A1" s="1"/>
      <c r="B1" s="2"/>
      <c r="C1" s="3"/>
      <c r="D1" s="4"/>
      <c r="E1" s="4"/>
      <c r="F1" s="4"/>
    </row>
    <row r="2" spans="1:6" s="6" customFormat="1" x14ac:dyDescent="0.2">
      <c r="A2" s="1"/>
      <c r="B2" s="2"/>
      <c r="C2" s="3"/>
      <c r="D2" s="4"/>
      <c r="E2" s="4"/>
      <c r="F2" s="4"/>
    </row>
    <row r="3" spans="1:6" s="6" customFormat="1" x14ac:dyDescent="0.2">
      <c r="A3" s="1"/>
      <c r="B3" s="2"/>
      <c r="C3" s="3"/>
      <c r="D3" s="4"/>
      <c r="E3" s="4"/>
      <c r="F3" s="4"/>
    </row>
    <row r="4" spans="1:6" s="6" customFormat="1" x14ac:dyDescent="0.2">
      <c r="A4" s="1"/>
      <c r="B4" s="2"/>
      <c r="C4" s="3"/>
      <c r="D4" s="4"/>
      <c r="E4" s="4"/>
      <c r="F4" s="4"/>
    </row>
    <row r="5" spans="1:6" s="6" customFormat="1" x14ac:dyDescent="0.2">
      <c r="A5" s="1"/>
      <c r="B5" s="2"/>
      <c r="C5" s="3"/>
      <c r="D5" s="4"/>
      <c r="E5" s="4"/>
      <c r="F5" s="4"/>
    </row>
    <row r="6" spans="1:6" s="6" customFormat="1" x14ac:dyDescent="0.2">
      <c r="A6" s="1"/>
      <c r="B6" s="2"/>
      <c r="C6" s="3"/>
      <c r="D6" s="4"/>
      <c r="E6" s="4"/>
      <c r="F6" s="4"/>
    </row>
    <row r="7" spans="1:6" s="6" customFormat="1" x14ac:dyDescent="0.2">
      <c r="A7" s="1"/>
      <c r="B7" s="2"/>
      <c r="C7" s="3"/>
      <c r="D7" s="4"/>
      <c r="E7" s="4"/>
      <c r="F7" s="4"/>
    </row>
    <row r="8" spans="1:6" s="6" customFormat="1" x14ac:dyDescent="0.2">
      <c r="A8" s="1" t="s">
        <v>120</v>
      </c>
      <c r="B8" s="2"/>
      <c r="C8" s="120" t="str">
        <f>REKAPITULACIJA!C8</f>
        <v>4141-1/2019</v>
      </c>
      <c r="D8" s="4"/>
      <c r="E8" s="4"/>
      <c r="F8" s="26" t="str">
        <f>REKAPITULACIJA!F8</f>
        <v>Priloga 1A</v>
      </c>
    </row>
    <row r="9" spans="1:6" s="6" customFormat="1" x14ac:dyDescent="0.2">
      <c r="A9" s="1" t="s">
        <v>121</v>
      </c>
      <c r="B9" s="119">
        <f>REKAPITULACIJA!B9</f>
        <v>43809</v>
      </c>
      <c r="C9" s="3"/>
      <c r="D9" s="4"/>
      <c r="E9" s="4"/>
      <c r="F9" s="4"/>
    </row>
    <row r="10" spans="1:6" s="6" customFormat="1" x14ac:dyDescent="0.2">
      <c r="A10" s="1"/>
      <c r="B10" s="2"/>
      <c r="C10" s="3"/>
      <c r="D10" s="4"/>
      <c r="E10" s="4"/>
      <c r="F10" s="4"/>
    </row>
    <row r="11" spans="1:6" s="6" customFormat="1" x14ac:dyDescent="0.2">
      <c r="A11" s="1" t="s">
        <v>62</v>
      </c>
      <c r="B11" s="2"/>
      <c r="C11" s="3"/>
      <c r="D11" s="4"/>
      <c r="E11" s="4"/>
      <c r="F11" s="4"/>
    </row>
    <row r="12" spans="1:6" s="11" customFormat="1" x14ac:dyDescent="0.2">
      <c r="A12" s="7" t="s">
        <v>141</v>
      </c>
      <c r="B12" s="8"/>
      <c r="C12" s="9"/>
      <c r="D12" s="10"/>
      <c r="E12" s="10"/>
      <c r="F12" s="10"/>
    </row>
    <row r="13" spans="1:6" s="6" customFormat="1" x14ac:dyDescent="0.2">
      <c r="A13" s="1"/>
      <c r="B13" s="2"/>
      <c r="C13" s="3"/>
      <c r="D13" s="4"/>
      <c r="E13" s="4"/>
      <c r="F13" s="4"/>
    </row>
    <row r="14" spans="1:6" s="6" customFormat="1" x14ac:dyDescent="0.2">
      <c r="A14" s="1" t="s">
        <v>5</v>
      </c>
      <c r="B14" s="2"/>
      <c r="C14" s="3"/>
      <c r="D14" s="4"/>
      <c r="E14" s="4"/>
      <c r="F14" s="4"/>
    </row>
    <row r="15" spans="1:6" s="6" customFormat="1" x14ac:dyDescent="0.2">
      <c r="A15" s="1"/>
      <c r="B15" s="2"/>
      <c r="C15" s="3"/>
      <c r="D15" s="4"/>
      <c r="E15" s="4"/>
      <c r="F15" s="4"/>
    </row>
    <row r="16" spans="1:6" s="6" customFormat="1" x14ac:dyDescent="0.2">
      <c r="A16" s="179">
        <f>REKAPITULACIJA!A14</f>
        <v>0</v>
      </c>
      <c r="B16" s="179"/>
      <c r="C16" s="179"/>
      <c r="D16" s="179"/>
      <c r="E16" s="179"/>
      <c r="F16" s="4"/>
    </row>
    <row r="17" spans="1:6" s="6" customFormat="1" x14ac:dyDescent="0.2">
      <c r="A17" s="40"/>
      <c r="B17" s="40"/>
      <c r="C17" s="41"/>
      <c r="D17" s="42"/>
      <c r="E17" s="42"/>
      <c r="F17" s="4"/>
    </row>
    <row r="18" spans="1:6" s="6" customFormat="1" x14ac:dyDescent="0.2">
      <c r="A18" s="179">
        <f>REKAPITULACIJA!A16</f>
        <v>0</v>
      </c>
      <c r="B18" s="179"/>
      <c r="C18" s="179"/>
      <c r="D18" s="179"/>
      <c r="E18" s="179"/>
      <c r="F18" s="4"/>
    </row>
    <row r="19" spans="1:6" s="6" customFormat="1" x14ac:dyDescent="0.2">
      <c r="A19" s="1"/>
      <c r="B19" s="2"/>
      <c r="C19" s="3"/>
      <c r="D19" s="4"/>
      <c r="E19" s="4"/>
      <c r="F19" s="4"/>
    </row>
    <row r="20" spans="1:6" s="6" customFormat="1" x14ac:dyDescent="0.2">
      <c r="A20" s="1"/>
      <c r="B20" s="2"/>
      <c r="C20" s="3"/>
      <c r="D20" s="4"/>
      <c r="E20" s="4"/>
      <c r="F20" s="4"/>
    </row>
    <row r="21" spans="1:6" s="53" customFormat="1" ht="12.75" customHeight="1" x14ac:dyDescent="0.2">
      <c r="A21" s="39"/>
      <c r="B21" s="50" t="s">
        <v>6</v>
      </c>
      <c r="C21" s="180"/>
      <c r="D21" s="180"/>
      <c r="E21" s="51"/>
      <c r="F21" s="52"/>
    </row>
    <row r="22" spans="1:6" s="11" customFormat="1" x14ac:dyDescent="0.2">
      <c r="A22" s="7"/>
      <c r="B22" s="17"/>
      <c r="C22" s="24"/>
      <c r="D22" s="25"/>
      <c r="E22" s="10"/>
      <c r="F22" s="10"/>
    </row>
    <row r="23" spans="1:6" s="6" customFormat="1" x14ac:dyDescent="0.2">
      <c r="A23" s="1"/>
      <c r="B23" s="2"/>
      <c r="C23" s="3"/>
      <c r="D23" s="4"/>
      <c r="E23" s="4"/>
      <c r="F23" s="4"/>
    </row>
    <row r="24" spans="1:6" s="11" customFormat="1" ht="25.5" x14ac:dyDescent="0.2">
      <c r="A24" s="12" t="s">
        <v>7</v>
      </c>
      <c r="B24" s="12" t="s">
        <v>64</v>
      </c>
      <c r="C24" s="12" t="s">
        <v>8</v>
      </c>
      <c r="D24" s="13" t="s">
        <v>9</v>
      </c>
      <c r="E24" s="14" t="s">
        <v>65</v>
      </c>
      <c r="F24" s="13" t="s">
        <v>1</v>
      </c>
    </row>
    <row r="25" spans="1:6" ht="63.75" x14ac:dyDescent="0.2">
      <c r="A25" s="66">
        <v>30101</v>
      </c>
      <c r="B25" s="148" t="s">
        <v>153</v>
      </c>
      <c r="C25" s="149" t="s">
        <v>23</v>
      </c>
      <c r="D25" s="150">
        <f>396000*3</f>
        <v>1188000</v>
      </c>
      <c r="E25" s="172"/>
      <c r="F25" s="150">
        <f>ROUND(D25*E25,2)</f>
        <v>0</v>
      </c>
    </row>
    <row r="26" spans="1:6" ht="51" x14ac:dyDescent="0.2">
      <c r="A26" s="66">
        <v>30201</v>
      </c>
      <c r="B26" s="151" t="s">
        <v>152</v>
      </c>
      <c r="C26" s="149" t="s">
        <v>34</v>
      </c>
      <c r="D26" s="152">
        <v>400</v>
      </c>
      <c r="E26" s="172"/>
      <c r="F26" s="150">
        <f t="shared" ref="F26:F29" si="0">ROUND(D26*E26,2)</f>
        <v>0</v>
      </c>
    </row>
    <row r="27" spans="1:6" ht="38.25" x14ac:dyDescent="0.2">
      <c r="A27" s="163"/>
      <c r="B27" s="151" t="s">
        <v>151</v>
      </c>
      <c r="C27" s="149"/>
      <c r="D27" s="152"/>
      <c r="E27" s="172"/>
      <c r="F27" s="150"/>
    </row>
    <row r="28" spans="1:6" x14ac:dyDescent="0.2">
      <c r="A28" s="66">
        <v>30301</v>
      </c>
      <c r="B28" s="151" t="s">
        <v>148</v>
      </c>
      <c r="C28" s="149" t="s">
        <v>34</v>
      </c>
      <c r="D28" s="152">
        <v>400</v>
      </c>
      <c r="E28" s="172"/>
      <c r="F28" s="150">
        <f t="shared" si="0"/>
        <v>0</v>
      </c>
    </row>
    <row r="29" spans="1:6" x14ac:dyDescent="0.2">
      <c r="A29" s="66">
        <v>30302</v>
      </c>
      <c r="B29" s="158" t="s">
        <v>145</v>
      </c>
      <c r="C29" s="159" t="s">
        <v>34</v>
      </c>
      <c r="D29" s="160">
        <v>400</v>
      </c>
      <c r="E29" s="172"/>
      <c r="F29" s="161">
        <f t="shared" si="0"/>
        <v>0</v>
      </c>
    </row>
    <row r="30" spans="1:6" x14ac:dyDescent="0.2">
      <c r="A30" s="185" t="s">
        <v>2</v>
      </c>
      <c r="B30" s="186"/>
      <c r="C30" s="186"/>
      <c r="D30" s="186"/>
      <c r="E30" s="187"/>
      <c r="F30" s="153">
        <f>SUM(F25:F29)</f>
        <v>0</v>
      </c>
    </row>
    <row r="33" spans="1:7" x14ac:dyDescent="0.2">
      <c r="A33" s="18" t="s">
        <v>68</v>
      </c>
      <c r="B33" s="18"/>
      <c r="C33" s="18"/>
      <c r="D33" s="18"/>
      <c r="E33" s="18"/>
      <c r="F33" s="18"/>
      <c r="G33" s="18"/>
    </row>
    <row r="34" spans="1:7" x14ac:dyDescent="0.2">
      <c r="A34" s="18" t="s">
        <v>69</v>
      </c>
      <c r="B34" s="18"/>
      <c r="C34" s="18"/>
      <c r="D34" s="18"/>
      <c r="E34" s="18"/>
      <c r="F34" s="18"/>
      <c r="G34" s="18"/>
    </row>
    <row r="35" spans="1:7" x14ac:dyDescent="0.2">
      <c r="A35" s="18" t="s">
        <v>70</v>
      </c>
      <c r="C35" s="28"/>
      <c r="E35" s="21"/>
    </row>
    <row r="36" spans="1:7" x14ac:dyDescent="0.2">
      <c r="C36" s="28"/>
      <c r="E36" s="21"/>
    </row>
    <row r="37" spans="1:7" x14ac:dyDescent="0.2">
      <c r="E37" s="21"/>
    </row>
    <row r="38" spans="1:7" x14ac:dyDescent="0.2">
      <c r="E38" s="21"/>
    </row>
    <row r="39" spans="1:7" x14ac:dyDescent="0.2">
      <c r="A39" s="1" t="s">
        <v>3</v>
      </c>
      <c r="B39" s="2"/>
      <c r="C39" s="3"/>
      <c r="D39" s="16" t="s">
        <v>4</v>
      </c>
      <c r="E39" s="15"/>
      <c r="F39" s="4"/>
    </row>
    <row r="40" spans="1:7" x14ac:dyDescent="0.2">
      <c r="A40" s="1"/>
      <c r="B40" s="2"/>
      <c r="C40" s="3"/>
      <c r="D40" s="4"/>
      <c r="E40" s="5"/>
      <c r="F40" s="4"/>
    </row>
    <row r="41" spans="1:7" s="47" customFormat="1" ht="12.75" customHeight="1" x14ac:dyDescent="0.2">
      <c r="A41" s="181">
        <f>REKAPITULACIJA!A33</f>
        <v>0</v>
      </c>
      <c r="B41" s="181"/>
      <c r="C41" s="44"/>
      <c r="D41" s="48"/>
      <c r="E41" s="49"/>
      <c r="F41" s="48"/>
    </row>
    <row r="42" spans="1:7" x14ac:dyDescent="0.2">
      <c r="A42" s="1"/>
      <c r="B42" s="2"/>
      <c r="C42" s="3"/>
      <c r="D42" s="4"/>
      <c r="E42" s="5"/>
      <c r="F42" s="4"/>
    </row>
  </sheetData>
  <sheetProtection algorithmName="SHA-512" hashValue="vR+1U4wetgPhWtEPfKHBxTRK6yd72vvUxdVRs11B/m7Kxy8m3/UB1J2CkNc4n3vQPt87dmCKDrxnFEcvGg/zFA==" saltValue="Ez8dHljPzJGgyvRdh1nBsg==" spinCount="100000" sheet="1" selectLockedCells="1"/>
  <mergeCells count="5">
    <mergeCell ref="A16:E16"/>
    <mergeCell ref="A18:E18"/>
    <mergeCell ref="A41:B41"/>
    <mergeCell ref="C21:D21"/>
    <mergeCell ref="A30:E30"/>
  </mergeCells>
  <pageMargins left="1.1023622047244095" right="0.31496062992125984" top="0.35433070866141736" bottom="0.55118110236220474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3"/>
  <sheetViews>
    <sheetView topLeftCell="A21" workbookViewId="0">
      <selection activeCell="E29" sqref="E29"/>
    </sheetView>
  </sheetViews>
  <sheetFormatPr defaultRowHeight="12.75" x14ac:dyDescent="0.2"/>
  <cols>
    <col min="1" max="1" width="7.85546875" style="30" customWidth="1"/>
    <col min="2" max="2" width="30.7109375" style="31" customWidth="1"/>
    <col min="3" max="3" width="4.7109375" style="38" customWidth="1"/>
    <col min="4" max="6" width="11.7109375" style="33" customWidth="1"/>
    <col min="7" max="7" width="6.7109375" style="94" customWidth="1"/>
    <col min="8" max="8" width="3.7109375" style="109" customWidth="1"/>
    <col min="9" max="16384" width="9.140625" style="109"/>
  </cols>
  <sheetData>
    <row r="1" spans="1:7" s="47" customFormat="1" x14ac:dyDescent="0.2">
      <c r="A1" s="43"/>
      <c r="B1" s="34"/>
      <c r="C1" s="35"/>
      <c r="D1" s="36"/>
      <c r="E1" s="36"/>
      <c r="F1" s="36"/>
    </row>
    <row r="2" spans="1:7" s="47" customFormat="1" x14ac:dyDescent="0.2">
      <c r="A2" s="43"/>
      <c r="B2" s="34"/>
      <c r="C2" s="35"/>
      <c r="D2" s="36"/>
      <c r="E2" s="36"/>
      <c r="F2" s="36"/>
    </row>
    <row r="3" spans="1:7" s="47" customFormat="1" x14ac:dyDescent="0.2">
      <c r="A3" s="43"/>
      <c r="B3" s="34"/>
      <c r="C3" s="35"/>
      <c r="D3" s="36"/>
      <c r="E3" s="36"/>
      <c r="F3" s="36"/>
    </row>
    <row r="4" spans="1:7" s="47" customFormat="1" x14ac:dyDescent="0.2">
      <c r="A4" s="43"/>
      <c r="B4" s="34"/>
      <c r="C4" s="35"/>
      <c r="D4" s="36"/>
      <c r="E4" s="36"/>
      <c r="F4" s="36"/>
    </row>
    <row r="5" spans="1:7" s="47" customFormat="1" x14ac:dyDescent="0.2">
      <c r="A5" s="43"/>
      <c r="B5" s="34"/>
      <c r="C5" s="35"/>
      <c r="D5" s="36"/>
      <c r="E5" s="36"/>
      <c r="F5" s="36"/>
    </row>
    <row r="6" spans="1:7" s="47" customFormat="1" x14ac:dyDescent="0.2">
      <c r="A6" s="43"/>
      <c r="B6" s="34"/>
      <c r="C6" s="35"/>
      <c r="D6" s="36"/>
      <c r="E6" s="36"/>
      <c r="F6" s="36"/>
    </row>
    <row r="7" spans="1:7" s="47" customFormat="1" x14ac:dyDescent="0.2">
      <c r="A7" s="43"/>
      <c r="B7" s="34"/>
      <c r="C7" s="35"/>
      <c r="D7" s="36"/>
      <c r="E7" s="36"/>
      <c r="F7" s="36"/>
    </row>
    <row r="8" spans="1:7" s="47" customFormat="1" x14ac:dyDescent="0.2">
      <c r="A8" s="43" t="s">
        <v>120</v>
      </c>
      <c r="B8" s="34"/>
      <c r="C8" s="121" t="str">
        <f>REKAPITULACIJA!C8</f>
        <v>4141-1/2019</v>
      </c>
      <c r="D8" s="36"/>
      <c r="E8" s="36"/>
      <c r="F8" s="83" t="str">
        <f>REKAPITULACIJA!F8</f>
        <v>Priloga 1A</v>
      </c>
    </row>
    <row r="9" spans="1:7" s="47" customFormat="1" x14ac:dyDescent="0.2">
      <c r="A9" s="43" t="s">
        <v>118</v>
      </c>
      <c r="B9" s="145">
        <f>REKAPITULACIJA!B9</f>
        <v>43809</v>
      </c>
      <c r="C9" s="35"/>
      <c r="D9" s="36"/>
      <c r="E9" s="36"/>
      <c r="F9" s="36"/>
    </row>
    <row r="10" spans="1:7" s="47" customFormat="1" x14ac:dyDescent="0.2">
      <c r="A10" s="43"/>
      <c r="B10" s="34"/>
      <c r="C10" s="35"/>
      <c r="D10" s="36"/>
      <c r="E10" s="36"/>
      <c r="F10" s="36"/>
    </row>
    <row r="11" spans="1:7" s="47" customFormat="1" x14ac:dyDescent="0.2">
      <c r="A11" s="43" t="s">
        <v>164</v>
      </c>
      <c r="B11" s="34"/>
      <c r="C11" s="35"/>
      <c r="D11" s="36"/>
      <c r="E11" s="36"/>
      <c r="F11" s="36"/>
    </row>
    <row r="12" spans="1:7" s="53" customFormat="1" x14ac:dyDescent="0.2">
      <c r="A12" s="39" t="s">
        <v>72</v>
      </c>
      <c r="B12" s="95"/>
      <c r="C12" s="75"/>
      <c r="D12" s="52"/>
      <c r="E12" s="52"/>
      <c r="F12" s="52"/>
    </row>
    <row r="13" spans="1:7" s="47" customFormat="1" x14ac:dyDescent="0.2">
      <c r="A13" s="43"/>
      <c r="B13" s="34"/>
      <c r="C13" s="35"/>
      <c r="D13" s="36"/>
      <c r="E13" s="36"/>
      <c r="F13" s="36"/>
    </row>
    <row r="14" spans="1:7" s="47" customFormat="1" x14ac:dyDescent="0.2">
      <c r="A14" s="43" t="s">
        <v>5</v>
      </c>
      <c r="B14" s="34"/>
      <c r="C14" s="35"/>
      <c r="D14" s="36"/>
      <c r="E14" s="36"/>
      <c r="F14" s="36"/>
    </row>
    <row r="15" spans="1:7" s="47" customFormat="1" x14ac:dyDescent="0.2">
      <c r="A15" s="43"/>
      <c r="B15" s="34"/>
      <c r="C15" s="35"/>
      <c r="D15" s="36"/>
      <c r="E15" s="36"/>
      <c r="F15" s="36"/>
    </row>
    <row r="16" spans="1:7" s="47" customFormat="1" x14ac:dyDescent="0.2">
      <c r="A16" s="179">
        <f>REKAPITULACIJA!A14</f>
        <v>0</v>
      </c>
      <c r="B16" s="179"/>
      <c r="C16" s="179"/>
      <c r="D16" s="179"/>
      <c r="E16" s="179"/>
      <c r="F16" s="37"/>
      <c r="G16" s="36"/>
    </row>
    <row r="17" spans="1:7" s="47" customFormat="1" x14ac:dyDescent="0.2">
      <c r="A17" s="40"/>
      <c r="B17" s="40"/>
      <c r="C17" s="41"/>
      <c r="D17" s="42"/>
      <c r="E17" s="42"/>
      <c r="F17" s="37"/>
      <c r="G17" s="36"/>
    </row>
    <row r="18" spans="1:7" s="47" customFormat="1" x14ac:dyDescent="0.2">
      <c r="A18" s="179">
        <f>REKAPITULACIJA!A16</f>
        <v>0</v>
      </c>
      <c r="B18" s="179"/>
      <c r="C18" s="179"/>
      <c r="D18" s="179"/>
      <c r="E18" s="179"/>
      <c r="F18" s="37"/>
      <c r="G18" s="36"/>
    </row>
    <row r="19" spans="1:7" s="47" customFormat="1" x14ac:dyDescent="0.2">
      <c r="A19" s="43"/>
      <c r="B19" s="34"/>
      <c r="C19" s="35"/>
      <c r="D19" s="36"/>
      <c r="E19" s="37"/>
      <c r="F19" s="36"/>
    </row>
    <row r="20" spans="1:7" s="47" customFormat="1" x14ac:dyDescent="0.2">
      <c r="A20" s="43"/>
      <c r="B20" s="34"/>
      <c r="C20" s="35"/>
      <c r="D20" s="36"/>
      <c r="E20" s="37"/>
      <c r="F20" s="36"/>
    </row>
    <row r="21" spans="1:7" s="53" customFormat="1" ht="12.75" customHeight="1" x14ac:dyDescent="0.2">
      <c r="A21" s="39"/>
      <c r="B21" s="50" t="s">
        <v>6</v>
      </c>
      <c r="C21" s="180"/>
      <c r="D21" s="180"/>
      <c r="E21" s="51"/>
      <c r="F21" s="52"/>
    </row>
    <row r="22" spans="1:7" s="53" customFormat="1" x14ac:dyDescent="0.2">
      <c r="A22" s="39"/>
      <c r="B22" s="50"/>
      <c r="C22" s="96"/>
      <c r="D22" s="58"/>
      <c r="E22" s="52"/>
      <c r="F22" s="52"/>
    </row>
    <row r="23" spans="1:7" s="47" customFormat="1" x14ac:dyDescent="0.2">
      <c r="A23" s="43"/>
      <c r="B23" s="34"/>
      <c r="C23" s="35"/>
      <c r="D23" s="36"/>
      <c r="E23" s="36"/>
      <c r="F23" s="36"/>
    </row>
    <row r="24" spans="1:7" s="53" customFormat="1" ht="25.5" x14ac:dyDescent="0.2">
      <c r="A24" s="62" t="s">
        <v>7</v>
      </c>
      <c r="B24" s="62" t="s">
        <v>64</v>
      </c>
      <c r="C24" s="62" t="s">
        <v>8</v>
      </c>
      <c r="D24" s="63" t="s">
        <v>9</v>
      </c>
      <c r="E24" s="98" t="s">
        <v>65</v>
      </c>
      <c r="F24" s="63" t="s">
        <v>1</v>
      </c>
    </row>
    <row r="25" spans="1:7" ht="76.5" x14ac:dyDescent="0.2">
      <c r="A25" s="66">
        <v>40101</v>
      </c>
      <c r="B25" s="68" t="s">
        <v>58</v>
      </c>
      <c r="C25" s="69" t="s">
        <v>18</v>
      </c>
      <c r="D25" s="122">
        <v>10000</v>
      </c>
      <c r="E25" s="172"/>
      <c r="F25" s="122">
        <f>ROUND(D25*E25,2)</f>
        <v>0</v>
      </c>
    </row>
    <row r="26" spans="1:7" ht="63.75" x14ac:dyDescent="0.2">
      <c r="A26" s="66">
        <v>40201</v>
      </c>
      <c r="B26" s="68" t="s">
        <v>59</v>
      </c>
      <c r="C26" s="69" t="s">
        <v>18</v>
      </c>
      <c r="D26" s="122">
        <v>500</v>
      </c>
      <c r="E26" s="172"/>
      <c r="F26" s="122">
        <f>ROUND(D26*E26,2)</f>
        <v>0</v>
      </c>
    </row>
    <row r="27" spans="1:7" ht="51" x14ac:dyDescent="0.2">
      <c r="A27" s="66"/>
      <c r="B27" s="68" t="s">
        <v>60</v>
      </c>
      <c r="C27" s="166"/>
      <c r="D27" s="167"/>
      <c r="E27" s="172"/>
      <c r="F27" s="168"/>
    </row>
    <row r="28" spans="1:7" x14ac:dyDescent="0.2">
      <c r="A28" s="66">
        <v>40301</v>
      </c>
      <c r="B28" s="68" t="s">
        <v>52</v>
      </c>
      <c r="C28" s="69" t="s">
        <v>23</v>
      </c>
      <c r="D28" s="122">
        <v>20000</v>
      </c>
      <c r="E28" s="172"/>
      <c r="F28" s="122">
        <f>ROUND(D28*E28,2)</f>
        <v>0</v>
      </c>
    </row>
    <row r="29" spans="1:7" x14ac:dyDescent="0.2">
      <c r="A29" s="66">
        <v>40302</v>
      </c>
      <c r="B29" s="68" t="s">
        <v>53</v>
      </c>
      <c r="C29" s="69" t="s">
        <v>23</v>
      </c>
      <c r="D29" s="122">
        <v>1500</v>
      </c>
      <c r="E29" s="172"/>
      <c r="F29" s="122">
        <f>ROUND(D29*E29,2)</f>
        <v>0</v>
      </c>
    </row>
    <row r="30" spans="1:7" ht="76.5" x14ac:dyDescent="0.2">
      <c r="A30" s="66"/>
      <c r="B30" s="68" t="s">
        <v>61</v>
      </c>
      <c r="C30" s="166"/>
      <c r="D30" s="167"/>
      <c r="E30" s="172"/>
      <c r="F30" s="168"/>
    </row>
    <row r="31" spans="1:7" x14ac:dyDescent="0.2">
      <c r="A31" s="66">
        <v>40401</v>
      </c>
      <c r="B31" s="68" t="s">
        <v>52</v>
      </c>
      <c r="C31" s="69" t="s">
        <v>23</v>
      </c>
      <c r="D31" s="122">
        <v>3000</v>
      </c>
      <c r="E31" s="172"/>
      <c r="F31" s="122">
        <f>ROUND(D31*E31,2)</f>
        <v>0</v>
      </c>
    </row>
    <row r="32" spans="1:7" x14ac:dyDescent="0.2">
      <c r="A32" s="66">
        <v>40402</v>
      </c>
      <c r="B32" s="68" t="s">
        <v>54</v>
      </c>
      <c r="C32" s="69" t="s">
        <v>23</v>
      </c>
      <c r="D32" s="122">
        <v>8000</v>
      </c>
      <c r="E32" s="172"/>
      <c r="F32" s="122">
        <f>ROUND(D32*E32,2)</f>
        <v>0</v>
      </c>
    </row>
    <row r="33" spans="1:7" ht="38.25" x14ac:dyDescent="0.2">
      <c r="A33" s="66"/>
      <c r="B33" s="68" t="s">
        <v>124</v>
      </c>
      <c r="C33" s="69"/>
      <c r="D33" s="122"/>
      <c r="E33" s="172"/>
      <c r="F33" s="122"/>
    </row>
    <row r="34" spans="1:7" x14ac:dyDescent="0.2">
      <c r="A34" s="66">
        <v>40501</v>
      </c>
      <c r="B34" s="68" t="s">
        <v>125</v>
      </c>
      <c r="C34" s="69" t="s">
        <v>23</v>
      </c>
      <c r="D34" s="122">
        <v>1500</v>
      </c>
      <c r="E34" s="172"/>
      <c r="F34" s="122">
        <f>ROUND(D34*E34,2)</f>
        <v>0</v>
      </c>
    </row>
    <row r="35" spans="1:7" x14ac:dyDescent="0.2">
      <c r="A35" s="66">
        <v>40601</v>
      </c>
      <c r="B35" s="68" t="s">
        <v>56</v>
      </c>
      <c r="C35" s="69" t="s">
        <v>18</v>
      </c>
      <c r="D35" s="122">
        <v>500</v>
      </c>
      <c r="E35" s="172"/>
      <c r="F35" s="122">
        <f>ROUND(D35*E35,2)</f>
        <v>0</v>
      </c>
    </row>
    <row r="36" spans="1:7" ht="51" x14ac:dyDescent="0.2">
      <c r="A36" s="66">
        <v>40501</v>
      </c>
      <c r="B36" s="68" t="s">
        <v>126</v>
      </c>
      <c r="C36" s="69" t="s">
        <v>18</v>
      </c>
      <c r="D36" s="122">
        <v>500</v>
      </c>
      <c r="E36" s="172"/>
      <c r="F36" s="122">
        <f>ROUND(D36*E36,2)</f>
        <v>0</v>
      </c>
    </row>
    <row r="37" spans="1:7" ht="38.25" x14ac:dyDescent="0.2">
      <c r="A37" s="66"/>
      <c r="B37" s="68" t="s">
        <v>63</v>
      </c>
      <c r="C37" s="166"/>
      <c r="D37" s="167"/>
      <c r="E37" s="172"/>
      <c r="F37" s="168"/>
    </row>
    <row r="38" spans="1:7" x14ac:dyDescent="0.2">
      <c r="A38" s="66">
        <v>40701</v>
      </c>
      <c r="B38" s="68" t="s">
        <v>55</v>
      </c>
      <c r="C38" s="69" t="s">
        <v>23</v>
      </c>
      <c r="D38" s="122">
        <v>1500</v>
      </c>
      <c r="E38" s="172"/>
      <c r="F38" s="122">
        <f>ROUND(D38*E38,2)</f>
        <v>0</v>
      </c>
    </row>
    <row r="39" spans="1:7" x14ac:dyDescent="0.2">
      <c r="A39" s="66">
        <v>40702</v>
      </c>
      <c r="B39" s="68" t="s">
        <v>56</v>
      </c>
      <c r="C39" s="69" t="s">
        <v>18</v>
      </c>
      <c r="D39" s="122">
        <v>200</v>
      </c>
      <c r="E39" s="172"/>
      <c r="F39" s="122">
        <f>ROUND(D39*E39,2)</f>
        <v>0</v>
      </c>
    </row>
    <row r="40" spans="1:7" s="113" customFormat="1" x14ac:dyDescent="0.2">
      <c r="A40" s="188" t="s">
        <v>2</v>
      </c>
      <c r="B40" s="189"/>
      <c r="C40" s="189"/>
      <c r="D40" s="189"/>
      <c r="E40" s="190"/>
      <c r="F40" s="110">
        <f>SUM(F25:F39)</f>
        <v>0</v>
      </c>
      <c r="G40" s="112"/>
    </row>
    <row r="43" spans="1:7" x14ac:dyDescent="0.2">
      <c r="A43" s="30" t="s">
        <v>68</v>
      </c>
      <c r="B43" s="30"/>
      <c r="C43" s="30"/>
      <c r="D43" s="30"/>
      <c r="E43" s="30"/>
      <c r="F43" s="30"/>
      <c r="G43" s="30"/>
    </row>
    <row r="44" spans="1:7" x14ac:dyDescent="0.2">
      <c r="A44" s="30" t="s">
        <v>69</v>
      </c>
      <c r="B44" s="30"/>
      <c r="C44" s="30"/>
      <c r="D44" s="30"/>
      <c r="E44" s="30"/>
      <c r="F44" s="30"/>
      <c r="G44" s="30"/>
    </row>
    <row r="45" spans="1:7" x14ac:dyDescent="0.2">
      <c r="A45" s="30" t="s">
        <v>70</v>
      </c>
      <c r="C45" s="32"/>
    </row>
    <row r="46" spans="1:7" x14ac:dyDescent="0.2">
      <c r="C46" s="32"/>
    </row>
    <row r="50" spans="1:6" x14ac:dyDescent="0.2">
      <c r="A50" s="43" t="s">
        <v>3</v>
      </c>
      <c r="B50" s="34"/>
      <c r="C50" s="35"/>
      <c r="D50" s="111" t="s">
        <v>4</v>
      </c>
      <c r="E50" s="46"/>
      <c r="F50" s="36"/>
    </row>
    <row r="51" spans="1:6" x14ac:dyDescent="0.2">
      <c r="A51" s="43"/>
      <c r="B51" s="34"/>
      <c r="C51" s="35"/>
      <c r="D51" s="36"/>
      <c r="E51" s="37"/>
      <c r="F51" s="36"/>
    </row>
    <row r="52" spans="1:6" s="47" customFormat="1" ht="12.75" customHeight="1" x14ac:dyDescent="0.2">
      <c r="A52" s="181">
        <f>REKAPITULACIJA!A33</f>
        <v>0</v>
      </c>
      <c r="B52" s="181"/>
      <c r="C52" s="44"/>
      <c r="D52" s="48"/>
      <c r="E52" s="49"/>
      <c r="F52" s="48"/>
    </row>
    <row r="53" spans="1:6" x14ac:dyDescent="0.2">
      <c r="A53" s="43"/>
      <c r="B53" s="34"/>
      <c r="C53" s="35"/>
      <c r="D53" s="36"/>
      <c r="E53" s="37"/>
      <c r="F53" s="36"/>
    </row>
  </sheetData>
  <sheetProtection algorithmName="SHA-512" hashValue="wVS9kLLGcgvU68TnRz0572/6ldV6AN0V+4zQleZdTDJxVzl+czJgiBjGDYArZ77PQtC0d/gp6g9t6AMKUsIMxA==" saltValue="aB2wZmSho4eSWPKCV4NETw==" spinCount="100000" sheet="1" selectLockedCells="1"/>
  <mergeCells count="5">
    <mergeCell ref="A16:E16"/>
    <mergeCell ref="A18:E18"/>
    <mergeCell ref="C21:D21"/>
    <mergeCell ref="A52:B52"/>
    <mergeCell ref="A40:E40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8:H84"/>
  <sheetViews>
    <sheetView topLeftCell="A7" workbookViewId="0">
      <selection activeCell="E28" sqref="E28"/>
    </sheetView>
  </sheetViews>
  <sheetFormatPr defaultRowHeight="12.75" x14ac:dyDescent="0.2"/>
  <cols>
    <col min="1" max="1" width="7.7109375" style="43" customWidth="1"/>
    <col min="2" max="2" width="30.7109375" style="34" customWidth="1"/>
    <col min="3" max="3" width="4.7109375" style="35" customWidth="1"/>
    <col min="4" max="4" width="11.7109375" style="36" customWidth="1"/>
    <col min="5" max="5" width="11.7109375" style="37" customWidth="1"/>
    <col min="6" max="6" width="11.7109375" style="36" customWidth="1"/>
    <col min="7" max="7" width="6.7109375" style="47" customWidth="1"/>
    <col min="8" max="8" width="3.7109375" style="47" customWidth="1"/>
    <col min="9" max="16384" width="9.140625" style="47"/>
  </cols>
  <sheetData>
    <row r="8" spans="1:6" x14ac:dyDescent="0.2">
      <c r="A8" s="43" t="s">
        <v>120</v>
      </c>
      <c r="C8" s="121" t="str">
        <f>REKAPITULACIJA!C8</f>
        <v>4141-1/2019</v>
      </c>
      <c r="F8" s="83" t="str">
        <f>REKAPITULACIJA!F8</f>
        <v>Priloga 1A</v>
      </c>
    </row>
    <row r="9" spans="1:6" x14ac:dyDescent="0.2">
      <c r="A9" s="43" t="s">
        <v>118</v>
      </c>
      <c r="B9" s="145">
        <f>REKAPITULACIJA!B9</f>
        <v>43809</v>
      </c>
    </row>
    <row r="11" spans="1:6" x14ac:dyDescent="0.2">
      <c r="A11" s="43" t="s">
        <v>73</v>
      </c>
    </row>
    <row r="12" spans="1:6" s="53" customFormat="1" x14ac:dyDescent="0.2">
      <c r="A12" s="39" t="s">
        <v>122</v>
      </c>
      <c r="B12" s="95"/>
      <c r="C12" s="75"/>
      <c r="D12" s="52"/>
      <c r="E12" s="51"/>
      <c r="F12" s="52"/>
    </row>
    <row r="14" spans="1:6" x14ac:dyDescent="0.2">
      <c r="A14" s="43" t="s">
        <v>5</v>
      </c>
    </row>
    <row r="16" spans="1:6" x14ac:dyDescent="0.2">
      <c r="A16" s="179">
        <f>REKAPITULACIJA!A14</f>
        <v>0</v>
      </c>
      <c r="B16" s="179"/>
      <c r="C16" s="179"/>
      <c r="D16" s="179"/>
      <c r="E16" s="179"/>
    </row>
    <row r="17" spans="1:6" x14ac:dyDescent="0.2">
      <c r="A17" s="40"/>
      <c r="B17" s="40"/>
      <c r="C17" s="41"/>
      <c r="D17" s="42"/>
      <c r="E17" s="42"/>
    </row>
    <row r="18" spans="1:6" x14ac:dyDescent="0.2">
      <c r="A18" s="179">
        <f>REKAPITULACIJA!A16</f>
        <v>0</v>
      </c>
      <c r="B18" s="179"/>
      <c r="C18" s="179"/>
      <c r="D18" s="179"/>
      <c r="E18" s="179"/>
    </row>
    <row r="21" spans="1:6" s="53" customFormat="1" ht="12.75" customHeight="1" x14ac:dyDescent="0.2">
      <c r="A21" s="39"/>
      <c r="B21" s="50" t="s">
        <v>6</v>
      </c>
      <c r="C21" s="180"/>
      <c r="D21" s="180"/>
      <c r="E21" s="51"/>
      <c r="F21" s="52"/>
    </row>
    <row r="22" spans="1:6" s="53" customFormat="1" x14ac:dyDescent="0.2">
      <c r="A22" s="39"/>
      <c r="B22" s="50"/>
      <c r="C22" s="96"/>
      <c r="D22" s="58"/>
      <c r="E22" s="51"/>
      <c r="F22" s="52"/>
    </row>
    <row r="24" spans="1:6" s="53" customFormat="1" ht="25.5" x14ac:dyDescent="0.2">
      <c r="A24" s="114" t="s">
        <v>7</v>
      </c>
      <c r="B24" s="62" t="s">
        <v>64</v>
      </c>
      <c r="C24" s="114" t="s">
        <v>8</v>
      </c>
      <c r="D24" s="115" t="s">
        <v>9</v>
      </c>
      <c r="E24" s="116" t="s">
        <v>65</v>
      </c>
      <c r="F24" s="115" t="s">
        <v>1</v>
      </c>
    </row>
    <row r="25" spans="1:6" ht="38.25" x14ac:dyDescent="0.2">
      <c r="A25" s="66"/>
      <c r="B25" s="131" t="s">
        <v>111</v>
      </c>
      <c r="C25" s="59"/>
      <c r="D25" s="125"/>
      <c r="E25" s="170"/>
      <c r="F25" s="126"/>
    </row>
    <row r="26" spans="1:6" ht="38.25" x14ac:dyDescent="0.2">
      <c r="A26" s="66">
        <v>70101</v>
      </c>
      <c r="B26" s="104" t="s">
        <v>74</v>
      </c>
      <c r="C26" s="123" t="s">
        <v>40</v>
      </c>
      <c r="D26" s="127">
        <v>100</v>
      </c>
      <c r="E26" s="173"/>
      <c r="F26" s="127">
        <f t="shared" ref="F26:F32" si="0">ROUND(D26*E26,2)</f>
        <v>0</v>
      </c>
    </row>
    <row r="27" spans="1:6" ht="38.25" x14ac:dyDescent="0.2">
      <c r="A27" s="66">
        <v>70102</v>
      </c>
      <c r="B27" s="104" t="s">
        <v>107</v>
      </c>
      <c r="C27" s="67" t="s">
        <v>40</v>
      </c>
      <c r="D27" s="61">
        <v>100</v>
      </c>
      <c r="E27" s="173"/>
      <c r="F27" s="61">
        <f t="shared" si="0"/>
        <v>0</v>
      </c>
    </row>
    <row r="28" spans="1:6" ht="51" x14ac:dyDescent="0.2">
      <c r="A28" s="66">
        <v>70103</v>
      </c>
      <c r="B28" s="104" t="s">
        <v>108</v>
      </c>
      <c r="C28" s="67" t="s">
        <v>18</v>
      </c>
      <c r="D28" s="61">
        <v>500</v>
      </c>
      <c r="E28" s="173"/>
      <c r="F28" s="61">
        <f t="shared" si="0"/>
        <v>0</v>
      </c>
    </row>
    <row r="29" spans="1:6" ht="63.75" x14ac:dyDescent="0.2">
      <c r="A29" s="66">
        <v>70201</v>
      </c>
      <c r="B29" s="65" t="s">
        <v>134</v>
      </c>
      <c r="C29" s="67" t="s">
        <v>40</v>
      </c>
      <c r="D29" s="61">
        <v>1000</v>
      </c>
      <c r="E29" s="173"/>
      <c r="F29" s="61">
        <f t="shared" si="0"/>
        <v>0</v>
      </c>
    </row>
    <row r="30" spans="1:6" ht="25.5" x14ac:dyDescent="0.2">
      <c r="A30" s="66">
        <v>70301</v>
      </c>
      <c r="B30" s="65" t="s">
        <v>109</v>
      </c>
      <c r="C30" s="67" t="s">
        <v>18</v>
      </c>
      <c r="D30" s="61">
        <v>4000</v>
      </c>
      <c r="E30" s="173"/>
      <c r="F30" s="61">
        <f t="shared" si="0"/>
        <v>0</v>
      </c>
    </row>
    <row r="31" spans="1:6" ht="38.25" x14ac:dyDescent="0.2">
      <c r="A31" s="66">
        <v>70401</v>
      </c>
      <c r="B31" s="65" t="s">
        <v>112</v>
      </c>
      <c r="C31" s="67" t="s">
        <v>18</v>
      </c>
      <c r="D31" s="61">
        <v>450000</v>
      </c>
      <c r="E31" s="173"/>
      <c r="F31" s="61">
        <f t="shared" si="0"/>
        <v>0</v>
      </c>
    </row>
    <row r="32" spans="1:6" ht="51" x14ac:dyDescent="0.2">
      <c r="A32" s="66">
        <v>70501</v>
      </c>
      <c r="B32" s="65" t="s">
        <v>133</v>
      </c>
      <c r="C32" s="124" t="s">
        <v>23</v>
      </c>
      <c r="D32" s="129">
        <v>10000</v>
      </c>
      <c r="E32" s="173"/>
      <c r="F32" s="129">
        <f t="shared" si="0"/>
        <v>0</v>
      </c>
    </row>
    <row r="33" spans="1:6" ht="38.25" x14ac:dyDescent="0.2">
      <c r="A33" s="66">
        <v>70601</v>
      </c>
      <c r="B33" s="65" t="s">
        <v>135</v>
      </c>
      <c r="C33" s="124" t="s">
        <v>23</v>
      </c>
      <c r="D33" s="129">
        <v>20000</v>
      </c>
      <c r="E33" s="173"/>
      <c r="F33" s="129">
        <f t="shared" ref="F33" si="1">ROUND(D33*E33,2)</f>
        <v>0</v>
      </c>
    </row>
    <row r="34" spans="1:6" ht="25.5" x14ac:dyDescent="0.2">
      <c r="A34" s="66"/>
      <c r="B34" s="131" t="s">
        <v>136</v>
      </c>
      <c r="C34" s="59"/>
      <c r="D34" s="125"/>
      <c r="E34" s="173"/>
      <c r="F34" s="126"/>
    </row>
    <row r="35" spans="1:6" x14ac:dyDescent="0.2">
      <c r="A35" s="66">
        <v>70701</v>
      </c>
      <c r="B35" s="104" t="s">
        <v>75</v>
      </c>
      <c r="C35" s="123" t="s">
        <v>23</v>
      </c>
      <c r="D35" s="127">
        <v>40000</v>
      </c>
      <c r="E35" s="173"/>
      <c r="F35" s="127">
        <f>ROUND(D35*E35,2)</f>
        <v>0</v>
      </c>
    </row>
    <row r="36" spans="1:6" x14ac:dyDescent="0.2">
      <c r="A36" s="66">
        <v>70702</v>
      </c>
      <c r="B36" s="104" t="s">
        <v>76</v>
      </c>
      <c r="C36" s="67" t="s">
        <v>40</v>
      </c>
      <c r="D36" s="61">
        <v>400</v>
      </c>
      <c r="E36" s="173"/>
      <c r="F36" s="61">
        <f>ROUND(D36*E36,2)</f>
        <v>0</v>
      </c>
    </row>
    <row r="37" spans="1:6" x14ac:dyDescent="0.2">
      <c r="A37" s="66">
        <v>70703</v>
      </c>
      <c r="B37" s="104" t="s">
        <v>77</v>
      </c>
      <c r="C37" s="67" t="s">
        <v>18</v>
      </c>
      <c r="D37" s="61">
        <v>800</v>
      </c>
      <c r="E37" s="173"/>
      <c r="F37" s="61">
        <f t="shared" ref="F37:F46" si="2">ROUND(D37*E37,2)</f>
        <v>0</v>
      </c>
    </row>
    <row r="38" spans="1:6" x14ac:dyDescent="0.2">
      <c r="A38" s="66">
        <v>70704</v>
      </c>
      <c r="B38" s="104" t="s">
        <v>157</v>
      </c>
      <c r="C38" s="67" t="s">
        <v>18</v>
      </c>
      <c r="D38" s="61">
        <v>5000</v>
      </c>
      <c r="E38" s="173"/>
      <c r="F38" s="61">
        <f t="shared" si="2"/>
        <v>0</v>
      </c>
    </row>
    <row r="39" spans="1:6" x14ac:dyDescent="0.2">
      <c r="A39" s="66">
        <v>70704</v>
      </c>
      <c r="B39" s="104" t="s">
        <v>158</v>
      </c>
      <c r="C39" s="67" t="s">
        <v>23</v>
      </c>
      <c r="D39" s="61">
        <v>5000</v>
      </c>
      <c r="E39" s="173"/>
      <c r="F39" s="61">
        <f t="shared" ref="F39" si="3">ROUND(D39*E39,2)</f>
        <v>0</v>
      </c>
    </row>
    <row r="40" spans="1:6" ht="25.5" x14ac:dyDescent="0.2">
      <c r="A40" s="66"/>
      <c r="B40" s="131" t="s">
        <v>110</v>
      </c>
      <c r="C40" s="59"/>
      <c r="D40" s="125"/>
      <c r="E40" s="173"/>
      <c r="F40" s="126"/>
    </row>
    <row r="41" spans="1:6" x14ac:dyDescent="0.2">
      <c r="A41" s="66">
        <v>70801</v>
      </c>
      <c r="B41" s="104" t="s">
        <v>75</v>
      </c>
      <c r="C41" s="123" t="s">
        <v>23</v>
      </c>
      <c r="D41" s="127">
        <v>40000</v>
      </c>
      <c r="E41" s="173"/>
      <c r="F41" s="127">
        <f t="shared" si="2"/>
        <v>0</v>
      </c>
    </row>
    <row r="42" spans="1:6" x14ac:dyDescent="0.2">
      <c r="A42" s="66">
        <v>70802</v>
      </c>
      <c r="B42" s="104" t="s">
        <v>76</v>
      </c>
      <c r="C42" s="67" t="s">
        <v>40</v>
      </c>
      <c r="D42" s="61">
        <v>200</v>
      </c>
      <c r="E42" s="173"/>
      <c r="F42" s="61">
        <f t="shared" si="2"/>
        <v>0</v>
      </c>
    </row>
    <row r="43" spans="1:6" x14ac:dyDescent="0.2">
      <c r="A43" s="66">
        <v>70803</v>
      </c>
      <c r="B43" s="104" t="s">
        <v>77</v>
      </c>
      <c r="C43" s="124" t="s">
        <v>18</v>
      </c>
      <c r="D43" s="129">
        <v>400</v>
      </c>
      <c r="E43" s="173"/>
      <c r="F43" s="129">
        <f>ROUND(D43*E43,2)</f>
        <v>0</v>
      </c>
    </row>
    <row r="44" spans="1:6" x14ac:dyDescent="0.2">
      <c r="A44" s="66"/>
      <c r="B44" s="131" t="s">
        <v>78</v>
      </c>
      <c r="C44" s="59"/>
      <c r="D44" s="125"/>
      <c r="E44" s="173"/>
      <c r="F44" s="126"/>
    </row>
    <row r="45" spans="1:6" x14ac:dyDescent="0.2">
      <c r="A45" s="66">
        <v>70901</v>
      </c>
      <c r="B45" s="104" t="s">
        <v>79</v>
      </c>
      <c r="C45" s="123" t="s">
        <v>40</v>
      </c>
      <c r="D45" s="127">
        <v>3000</v>
      </c>
      <c r="E45" s="173"/>
      <c r="F45" s="127">
        <f t="shared" si="2"/>
        <v>0</v>
      </c>
    </row>
    <row r="46" spans="1:6" x14ac:dyDescent="0.2">
      <c r="A46" s="66">
        <v>70902</v>
      </c>
      <c r="B46" s="104" t="s">
        <v>80</v>
      </c>
      <c r="C46" s="67" t="s">
        <v>18</v>
      </c>
      <c r="D46" s="61">
        <v>6000</v>
      </c>
      <c r="E46" s="173"/>
      <c r="F46" s="61">
        <f t="shared" si="2"/>
        <v>0</v>
      </c>
    </row>
    <row r="47" spans="1:6" ht="51" x14ac:dyDescent="0.2">
      <c r="A47" s="66">
        <v>71001</v>
      </c>
      <c r="B47" s="65" t="s">
        <v>105</v>
      </c>
      <c r="C47" s="124" t="s">
        <v>18</v>
      </c>
      <c r="D47" s="129">
        <v>10000</v>
      </c>
      <c r="E47" s="173"/>
      <c r="F47" s="129">
        <f>ROUND(D47*E47,2)</f>
        <v>0</v>
      </c>
    </row>
    <row r="48" spans="1:6" ht="38.25" x14ac:dyDescent="0.2">
      <c r="A48" s="66"/>
      <c r="B48" s="131" t="s">
        <v>103</v>
      </c>
      <c r="C48" s="59"/>
      <c r="D48" s="125"/>
      <c r="E48" s="173"/>
      <c r="F48" s="126"/>
    </row>
    <row r="49" spans="1:6" x14ac:dyDescent="0.2">
      <c r="A49" s="66">
        <v>71101</v>
      </c>
      <c r="B49" s="104" t="s">
        <v>81</v>
      </c>
      <c r="C49" s="123" t="s">
        <v>40</v>
      </c>
      <c r="D49" s="127">
        <v>100</v>
      </c>
      <c r="E49" s="173"/>
      <c r="F49" s="127">
        <f t="shared" ref="F49:F59" si="4">ROUND(D49*E49,2)</f>
        <v>0</v>
      </c>
    </row>
    <row r="50" spans="1:6" x14ac:dyDescent="0.2">
      <c r="A50" s="66">
        <v>71102</v>
      </c>
      <c r="B50" s="104" t="s">
        <v>82</v>
      </c>
      <c r="C50" s="124" t="s">
        <v>40</v>
      </c>
      <c r="D50" s="129">
        <v>50</v>
      </c>
      <c r="E50" s="173"/>
      <c r="F50" s="129">
        <f t="shared" si="4"/>
        <v>0</v>
      </c>
    </row>
    <row r="51" spans="1:6" ht="38.25" x14ac:dyDescent="0.2">
      <c r="A51" s="66"/>
      <c r="B51" s="131" t="s">
        <v>104</v>
      </c>
      <c r="C51" s="59"/>
      <c r="D51" s="125"/>
      <c r="E51" s="173"/>
      <c r="F51" s="126"/>
    </row>
    <row r="52" spans="1:6" x14ac:dyDescent="0.2">
      <c r="A52" s="66">
        <v>71201</v>
      </c>
      <c r="B52" s="104" t="s">
        <v>81</v>
      </c>
      <c r="C52" s="123" t="s">
        <v>40</v>
      </c>
      <c r="D52" s="127">
        <v>100</v>
      </c>
      <c r="E52" s="173"/>
      <c r="F52" s="127">
        <f t="shared" si="4"/>
        <v>0</v>
      </c>
    </row>
    <row r="53" spans="1:6" x14ac:dyDescent="0.2">
      <c r="A53" s="66">
        <v>71202</v>
      </c>
      <c r="B53" s="104" t="s">
        <v>82</v>
      </c>
      <c r="C53" s="124" t="s">
        <v>40</v>
      </c>
      <c r="D53" s="129">
        <v>50</v>
      </c>
      <c r="E53" s="173"/>
      <c r="F53" s="129">
        <f t="shared" si="4"/>
        <v>0</v>
      </c>
    </row>
    <row r="54" spans="1:6" ht="51" x14ac:dyDescent="0.2">
      <c r="A54" s="66"/>
      <c r="B54" s="131" t="s">
        <v>106</v>
      </c>
      <c r="C54" s="59"/>
      <c r="D54" s="125"/>
      <c r="E54" s="173"/>
      <c r="F54" s="126"/>
    </row>
    <row r="55" spans="1:6" x14ac:dyDescent="0.2">
      <c r="A55" s="66">
        <v>71301</v>
      </c>
      <c r="B55" s="104" t="s">
        <v>101</v>
      </c>
      <c r="C55" s="123" t="s">
        <v>40</v>
      </c>
      <c r="D55" s="127">
        <v>30</v>
      </c>
      <c r="E55" s="173"/>
      <c r="F55" s="127">
        <f t="shared" si="4"/>
        <v>0</v>
      </c>
    </row>
    <row r="56" spans="1:6" x14ac:dyDescent="0.2">
      <c r="A56" s="66">
        <v>71302</v>
      </c>
      <c r="B56" s="104" t="s">
        <v>102</v>
      </c>
      <c r="C56" s="67" t="s">
        <v>40</v>
      </c>
      <c r="D56" s="61">
        <v>20</v>
      </c>
      <c r="E56" s="173"/>
      <c r="F56" s="61">
        <f t="shared" si="4"/>
        <v>0</v>
      </c>
    </row>
    <row r="57" spans="1:6" x14ac:dyDescent="0.2">
      <c r="A57" s="66">
        <v>71303</v>
      </c>
      <c r="B57" s="104" t="s">
        <v>83</v>
      </c>
      <c r="C57" s="67" t="s">
        <v>40</v>
      </c>
      <c r="D57" s="61">
        <v>20</v>
      </c>
      <c r="E57" s="173"/>
      <c r="F57" s="61">
        <f t="shared" si="4"/>
        <v>0</v>
      </c>
    </row>
    <row r="58" spans="1:6" ht="51" x14ac:dyDescent="0.2">
      <c r="A58" s="66">
        <v>71401</v>
      </c>
      <c r="B58" s="65" t="s">
        <v>100</v>
      </c>
      <c r="C58" s="67" t="s">
        <v>18</v>
      </c>
      <c r="D58" s="61">
        <v>1000</v>
      </c>
      <c r="E58" s="173"/>
      <c r="F58" s="61">
        <f t="shared" si="4"/>
        <v>0</v>
      </c>
    </row>
    <row r="59" spans="1:6" ht="38.25" x14ac:dyDescent="0.2">
      <c r="A59" s="66">
        <v>71501</v>
      </c>
      <c r="B59" s="65" t="s">
        <v>84</v>
      </c>
      <c r="C59" s="67" t="s">
        <v>40</v>
      </c>
      <c r="D59" s="61">
        <v>80</v>
      </c>
      <c r="E59" s="173"/>
      <c r="F59" s="61">
        <f t="shared" si="4"/>
        <v>0</v>
      </c>
    </row>
    <row r="60" spans="1:6" ht="38.25" x14ac:dyDescent="0.2">
      <c r="A60" s="66">
        <v>71601</v>
      </c>
      <c r="B60" s="65" t="s">
        <v>99</v>
      </c>
      <c r="C60" s="67" t="s">
        <v>40</v>
      </c>
      <c r="D60" s="61">
        <v>80</v>
      </c>
      <c r="E60" s="173"/>
      <c r="F60" s="61">
        <f t="shared" ref="F60:F64" si="5">ROUND(D60*E60,2)</f>
        <v>0</v>
      </c>
    </row>
    <row r="61" spans="1:6" x14ac:dyDescent="0.2">
      <c r="A61" s="66">
        <v>71701</v>
      </c>
      <c r="B61" s="65" t="s">
        <v>98</v>
      </c>
      <c r="C61" s="67" t="s">
        <v>40</v>
      </c>
      <c r="D61" s="61">
        <v>10</v>
      </c>
      <c r="E61" s="173"/>
      <c r="F61" s="61">
        <f t="shared" si="5"/>
        <v>0</v>
      </c>
    </row>
    <row r="62" spans="1:6" ht="25.5" x14ac:dyDescent="0.2">
      <c r="A62" s="66">
        <v>71801</v>
      </c>
      <c r="B62" s="65" t="s">
        <v>132</v>
      </c>
      <c r="C62" s="67" t="s">
        <v>40</v>
      </c>
      <c r="D62" s="61">
        <v>10</v>
      </c>
      <c r="E62" s="173"/>
      <c r="F62" s="61">
        <f t="shared" si="5"/>
        <v>0</v>
      </c>
    </row>
    <row r="63" spans="1:6" x14ac:dyDescent="0.2">
      <c r="A63" s="66">
        <v>71901</v>
      </c>
      <c r="B63" s="65" t="s">
        <v>35</v>
      </c>
      <c r="C63" s="67" t="s">
        <v>34</v>
      </c>
      <c r="D63" s="61">
        <v>450</v>
      </c>
      <c r="E63" s="173"/>
      <c r="F63" s="61">
        <f t="shared" si="5"/>
        <v>0</v>
      </c>
    </row>
    <row r="64" spans="1:6" x14ac:dyDescent="0.2">
      <c r="A64" s="66">
        <v>72001</v>
      </c>
      <c r="B64" s="65" t="s">
        <v>36</v>
      </c>
      <c r="C64" s="67" t="s">
        <v>34</v>
      </c>
      <c r="D64" s="61">
        <v>250</v>
      </c>
      <c r="E64" s="173"/>
      <c r="F64" s="61">
        <f t="shared" si="5"/>
        <v>0</v>
      </c>
    </row>
    <row r="65" spans="1:8" x14ac:dyDescent="0.2">
      <c r="A65" s="66">
        <v>72101</v>
      </c>
      <c r="B65" s="65" t="s">
        <v>85</v>
      </c>
      <c r="C65" s="67" t="s">
        <v>34</v>
      </c>
      <c r="D65" s="61">
        <v>250</v>
      </c>
      <c r="E65" s="173"/>
      <c r="F65" s="61">
        <f>ROUND(D65*E65,2)</f>
        <v>0</v>
      </c>
    </row>
    <row r="66" spans="1:8" ht="89.25" x14ac:dyDescent="0.2">
      <c r="A66" s="66">
        <v>72201</v>
      </c>
      <c r="B66" s="65" t="s">
        <v>137</v>
      </c>
      <c r="C66" s="67" t="s">
        <v>12</v>
      </c>
      <c r="D66" s="61">
        <v>100</v>
      </c>
      <c r="E66" s="173"/>
      <c r="F66" s="61">
        <f>ROUND(D66*E66,2)</f>
        <v>0</v>
      </c>
    </row>
    <row r="67" spans="1:8" s="53" customFormat="1" x14ac:dyDescent="0.2">
      <c r="A67" s="176" t="s">
        <v>2</v>
      </c>
      <c r="B67" s="177"/>
      <c r="C67" s="177"/>
      <c r="D67" s="177"/>
      <c r="E67" s="178"/>
      <c r="F67" s="130">
        <f>SUM(F25:F66)</f>
        <v>0</v>
      </c>
    </row>
    <row r="70" spans="1:8" s="109" customFormat="1" x14ac:dyDescent="0.2">
      <c r="A70" s="30" t="s">
        <v>68</v>
      </c>
      <c r="B70" s="30"/>
      <c r="C70" s="30"/>
      <c r="D70" s="30"/>
      <c r="E70" s="30"/>
      <c r="F70" s="30"/>
      <c r="G70" s="30"/>
    </row>
    <row r="71" spans="1:8" s="109" customFormat="1" x14ac:dyDescent="0.2">
      <c r="A71" s="30" t="s">
        <v>69</v>
      </c>
      <c r="B71" s="30"/>
      <c r="C71" s="30"/>
      <c r="D71" s="30"/>
      <c r="E71" s="30"/>
      <c r="F71" s="30"/>
      <c r="G71" s="30"/>
    </row>
    <row r="72" spans="1:8" s="109" customFormat="1" x14ac:dyDescent="0.2">
      <c r="A72" s="30" t="s">
        <v>70</v>
      </c>
      <c r="B72" s="31"/>
      <c r="C72" s="32"/>
      <c r="D72" s="33"/>
      <c r="E72" s="33"/>
      <c r="F72" s="33"/>
      <c r="G72" s="94"/>
    </row>
    <row r="73" spans="1:8" s="109" customFormat="1" x14ac:dyDescent="0.2">
      <c r="A73" s="30" t="s">
        <v>138</v>
      </c>
      <c r="B73" s="31"/>
      <c r="C73" s="32"/>
      <c r="D73" s="33"/>
      <c r="E73" s="33"/>
      <c r="F73" s="33"/>
      <c r="G73" s="94"/>
    </row>
    <row r="74" spans="1:8" x14ac:dyDescent="0.2">
      <c r="A74" s="30"/>
      <c r="B74" s="31"/>
      <c r="C74" s="38"/>
      <c r="D74" s="33"/>
      <c r="E74" s="33"/>
      <c r="F74" s="33"/>
      <c r="G74" s="94"/>
      <c r="H74" s="109"/>
    </row>
    <row r="75" spans="1:8" x14ac:dyDescent="0.2">
      <c r="A75" s="30"/>
      <c r="B75" s="31"/>
      <c r="C75" s="38"/>
      <c r="D75" s="33"/>
      <c r="E75" s="33"/>
      <c r="F75" s="33"/>
      <c r="G75" s="94"/>
      <c r="H75" s="109"/>
    </row>
    <row r="76" spans="1:8" x14ac:dyDescent="0.2">
      <c r="A76" s="30"/>
      <c r="B76" s="31"/>
      <c r="C76" s="38"/>
      <c r="D76" s="33"/>
      <c r="E76" s="33"/>
      <c r="F76" s="33"/>
      <c r="G76" s="94"/>
      <c r="H76" s="109"/>
    </row>
    <row r="77" spans="1:8" x14ac:dyDescent="0.2">
      <c r="A77" s="43" t="s">
        <v>3</v>
      </c>
      <c r="D77" s="111" t="s">
        <v>4</v>
      </c>
      <c r="E77" s="46"/>
      <c r="G77" s="94"/>
      <c r="H77" s="109"/>
    </row>
    <row r="78" spans="1:8" x14ac:dyDescent="0.2">
      <c r="G78" s="94"/>
      <c r="H78" s="109"/>
    </row>
    <row r="79" spans="1:8" ht="12.75" customHeight="1" x14ac:dyDescent="0.2">
      <c r="A79" s="181">
        <f>REKAPITULACIJA!A33</f>
        <v>0</v>
      </c>
      <c r="B79" s="181"/>
      <c r="C79" s="44"/>
      <c r="D79" s="48"/>
      <c r="E79" s="49"/>
      <c r="F79" s="48"/>
    </row>
    <row r="80" spans="1:8" x14ac:dyDescent="0.2">
      <c r="G80" s="94"/>
      <c r="H80" s="109"/>
    </row>
    <row r="81" spans="1:8" x14ac:dyDescent="0.2">
      <c r="A81" s="30"/>
      <c r="B81" s="31"/>
      <c r="C81" s="38"/>
      <c r="D81" s="33"/>
      <c r="E81" s="33"/>
      <c r="F81" s="33"/>
      <c r="G81" s="94"/>
      <c r="H81" s="109"/>
    </row>
    <row r="82" spans="1:8" x14ac:dyDescent="0.2">
      <c r="A82" s="30"/>
      <c r="B82" s="31"/>
      <c r="C82" s="38"/>
      <c r="D82" s="33"/>
      <c r="E82" s="33"/>
      <c r="F82" s="33"/>
      <c r="G82" s="94"/>
      <c r="H82" s="109"/>
    </row>
    <row r="83" spans="1:8" x14ac:dyDescent="0.2">
      <c r="A83" s="30"/>
      <c r="B83" s="31"/>
      <c r="C83" s="38"/>
      <c r="D83" s="33"/>
      <c r="E83" s="33"/>
      <c r="F83" s="33"/>
      <c r="G83" s="94"/>
      <c r="H83" s="109"/>
    </row>
    <row r="84" spans="1:8" x14ac:dyDescent="0.2">
      <c r="A84" s="30"/>
      <c r="B84" s="31"/>
      <c r="C84" s="38"/>
      <c r="D84" s="33"/>
      <c r="E84" s="33"/>
      <c r="F84" s="33"/>
      <c r="G84" s="94"/>
      <c r="H84" s="109"/>
    </row>
  </sheetData>
  <sheetProtection algorithmName="SHA-512" hashValue="MwkbGylizIsqSVS/0d9sDWVFlnavZIx2zRRpStxgTnWDX82xYj5kx7L4Z18TRSlZwX/zt3dQs3F6mXuwlN/gTg==" saltValue="96f9sVKUeeyOObb/2FF9eA==" spinCount="100000" sheet="1" selectLockedCells="1"/>
  <mergeCells count="5">
    <mergeCell ref="A16:E16"/>
    <mergeCell ref="A18:E18"/>
    <mergeCell ref="A79:B79"/>
    <mergeCell ref="C21:D21"/>
    <mergeCell ref="A67:E67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REKAPITULACIJA</vt:lpstr>
      <vt:lpstr>sklop 1</vt:lpstr>
      <vt:lpstr>sklop 2</vt:lpstr>
      <vt:lpstr>sklop 3</vt:lpstr>
      <vt:lpstr>sklop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Gabrijel</cp:lastModifiedBy>
  <cp:lastPrinted>2019-12-09T13:16:17Z</cp:lastPrinted>
  <dcterms:created xsi:type="dcterms:W3CDTF">2014-07-30T11:36:50Z</dcterms:created>
  <dcterms:modified xsi:type="dcterms:W3CDTF">2019-12-10T12:45:22Z</dcterms:modified>
</cp:coreProperties>
</file>